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showInkAnnotation="0" codeName="ThisWorkbook" hidePivotFieldList="1" autoCompressPictures="0"/>
  <mc:AlternateContent xmlns:mc="http://schemas.openxmlformats.org/markup-compatibility/2006">
    <mc:Choice Requires="x15">
      <x15ac:absPath xmlns:x15ac="http://schemas.microsoft.com/office/spreadsheetml/2010/11/ac" url="C:\Users\WChlon\Documents\"/>
    </mc:Choice>
  </mc:AlternateContent>
  <xr:revisionPtr revIDLastSave="0" documentId="8_{4D4EFF3C-04EF-4541-A2EC-3B50189DF276}" xr6:coauthVersionLast="47" xr6:coauthVersionMax="47" xr10:uidLastSave="{00000000-0000-0000-0000-000000000000}"/>
  <bookViews>
    <workbookView xWindow="22932" yWindow="1236" windowWidth="23256" windowHeight="12576" activeTab="1" xr2:uid="{00000000-000D-0000-FFFF-FFFF00000000}"/>
  </bookViews>
  <sheets>
    <sheet name="Disclaimer" sheetId="1" r:id="rId1"/>
    <sheet name="Overview" sheetId="2" r:id="rId2"/>
    <sheet name="Generic_Names" sheetId="3" r:id="rId3"/>
    <sheet name="Table 1" sheetId="29" r:id="rId4"/>
    <sheet name="Table 2" sheetId="30" r:id="rId5"/>
    <sheet name="Table 3" sheetId="31" r:id="rId6"/>
    <sheet name="Table 4" sheetId="32" r:id="rId7"/>
    <sheet name="Table 5" sheetId="33" r:id="rId8"/>
    <sheet name="Table 6" sheetId="34" r:id="rId9"/>
    <sheet name="Table 7" sheetId="35" r:id="rId10"/>
    <sheet name="Appendix A" sheetId="17" r:id="rId11"/>
    <sheet name="Appendix B" sheetId="18" r:id="rId12"/>
  </sheets>
  <calcPr calcId="191029"/>
  <pivotCaches>
    <pivotCache cacheId="0"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35" l="1"/>
  <c r="A2" i="34"/>
  <c r="A2" i="33"/>
  <c r="A2" i="32"/>
  <c r="A2" i="31"/>
  <c r="A2" i="30"/>
  <c r="A1"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tc={F6132BF1-D314-4AD7-A5FA-9537E8B265FF}</author>
    <author>tc={279EC075-501C-49BA-9D8D-82412456E38E}</author>
  </authors>
  <commentList>
    <comment ref="A1" authorId="0" shapeId="0" xr:uid="{F6132BF1-D314-4AD7-A5FA-9537E8B265FF}">
      <text>
        <t>[Threaded comment]
Your version of Excel allows you to read this threaded comment; however, any edits to it will get removed if the file is opened in a newer version of Excel. Learn more: https://go.microsoft.com/fwlink/?linkid=870924
Comment:
    Can this column be shifted over? It looks odd being so close to the edge of the sheet</t>
      </text>
    </comment>
    <comment ref="B1" authorId="1" shapeId="0" xr:uid="{279EC075-501C-49BA-9D8D-82412456E38E}">
      <text>
        <t>[Threaded comment]
Your version of Excel allows you to read this threaded comment; however, any edits to it will get removed if the file is opened in a newer version of Excel. Learn more: https://go.microsoft.com/fwlink/?linkid=870924
Comment:
    Please update sheet title to "Generic Names" I do not think the underscore is needed</t>
      </text>
    </comment>
  </commentList>
</comments>
</file>

<file path=xl/sharedStrings.xml><?xml version="1.0" encoding="utf-8"?>
<sst xmlns="http://schemas.openxmlformats.org/spreadsheetml/2006/main" count="166" uniqueCount="104">
  <si>
    <t>Disclaimer</t>
  </si>
  <si>
    <t/>
  </si>
  <si>
    <t>For Patients and Consumers</t>
  </si>
  <si>
    <t>The information contained on this website is provided as part of FDA's commitment to place knowledge acquired from Sentinel in the public domain as soon as possible. </t>
  </si>
  <si>
    <t>Much of the content on this site is technical and intended for use by scientists in various areas of expertise. </t>
  </si>
  <si>
    <t>The fact that FDA requests and receives data on a particular product through Sentinel does not necessarily mean there is a safety issue with the product.</t>
  </si>
  <si>
    <t>For Industry</t>
  </si>
  <si>
    <t>Title</t>
  </si>
  <si>
    <t>Query
Description</t>
  </si>
  <si>
    <t>Please review the notes below prior to further interpretation of results.</t>
  </si>
  <si>
    <t>Contents</t>
  </si>
  <si>
    <t>Appendix A. Total Enrollment of All Data Partners by Year</t>
  </si>
  <si>
    <t>Definitions</t>
  </si>
  <si>
    <t>Interpretation
Notes</t>
  </si>
  <si>
    <t>Internal
Tracking ID</t>
  </si>
  <si>
    <t>Generic Name</t>
  </si>
  <si>
    <t>Year</t>
  </si>
  <si>
    <t>Enrollment</t>
  </si>
  <si>
    <t>Data Partner ID</t>
  </si>
  <si>
    <t>Start Date</t>
  </si>
  <si>
    <t>End Date</t>
  </si>
  <si>
    <t>FDA communicates its interpretation of Sentinel activities through existing channels, such as FDA's press announcements, MedWatch Alerts, and Drug Safety Communications, rather than on this website.</t>
  </si>
  <si>
    <t>Selecting generic name here will update table below.</t>
  </si>
  <si>
    <t>Select only one generic name.</t>
  </si>
  <si>
    <t xml:space="preserve">Selecting generic name here will update table below. </t>
  </si>
  <si>
    <t>• The Sentinel Distributed Database is dynamic; the number of Data Partners changes over time and affects the size of the dataset. Therefore, changes in pure counts cannot be interpreted to represent true trends in diagnoses, procedures, or drug products.</t>
  </si>
  <si>
    <t>• For the same reason, the population contained within the Sentinel Distributed Database changes over time. A query run in 2011 may analyze a different patient population than a query run in 2012, even if the query time parameters stay the same.</t>
  </si>
  <si>
    <t>benzphetamine HCl</t>
  </si>
  <si>
    <t>diethylpropion HCl</t>
  </si>
  <si>
    <t>liraglutide</t>
  </si>
  <si>
    <t>lorcaserin HCl</t>
  </si>
  <si>
    <t>naltrexone HCl/bupropion HCl</t>
  </si>
  <si>
    <t>orlistat</t>
  </si>
  <si>
    <t>phendimetrazine tartrate</t>
  </si>
  <si>
    <t>phentermine HCl</t>
  </si>
  <si>
    <t>phentermine/topiramate</t>
  </si>
  <si>
    <t>List of Generic Names Queried</t>
  </si>
  <si>
    <t>Incident Utilization Patterns of Obesity Drugs</t>
  </si>
  <si>
    <t>DP001</t>
  </si>
  <si>
    <t>DP002</t>
  </si>
  <si>
    <t>DP003</t>
  </si>
  <si>
    <t>DP004</t>
  </si>
  <si>
    <t>DP005</t>
  </si>
  <si>
    <t>DP006</t>
  </si>
  <si>
    <t>DP007</t>
  </si>
  <si>
    <t>DP008</t>
  </si>
  <si>
    <t>DP009</t>
  </si>
  <si>
    <t>DP010</t>
  </si>
  <si>
    <t>DP011</t>
  </si>
  <si>
    <t>DP012</t>
  </si>
  <si>
    <t>DP013</t>
  </si>
  <si>
    <t>DP014</t>
  </si>
  <si>
    <t>DP015</t>
  </si>
  <si>
    <t>DP016</t>
  </si>
  <si>
    <t>cder_str_wp129_nsdp_v03</t>
  </si>
  <si>
    <r>
      <rPr>
        <u/>
        <sz val="10"/>
        <rFont val="Calibri"/>
        <family val="2"/>
      </rPr>
      <t>Generic Name:</t>
    </r>
    <r>
      <rPr>
        <sz val="10"/>
        <rFont val="Calibri"/>
        <family val="2"/>
      </rPr>
      <t xml:space="preserve"> The non-propriety name of a drug product, as recorded in the National Drug Code Directory. One generic name contains all NDCs associated with that generic name.</t>
    </r>
  </si>
  <si>
    <r>
      <rPr>
        <u/>
        <sz val="10"/>
        <rFont val="Calibri"/>
        <family val="2"/>
      </rPr>
      <t>Washout Period:</t>
    </r>
    <r>
      <rPr>
        <sz val="10"/>
        <rFont val="Calibri"/>
        <family val="2"/>
      </rPr>
      <t xml:space="preserve"> The period of time prior to a dispensing that an incident patient must not show evidence of receiving the drug product.</t>
    </r>
  </si>
  <si>
    <r>
      <t>The query was distributed May 15, 2019 to 17 Data Partners using the Sentinel Distributed Query Tool. This report includes data from 16</t>
    </r>
    <r>
      <rPr>
        <sz val="10"/>
        <color rgb="FFFF0000"/>
        <rFont val="Calibri"/>
        <family val="2"/>
      </rPr>
      <t xml:space="preserve"> </t>
    </r>
    <r>
      <rPr>
        <sz val="10"/>
        <rFont val="Calibri"/>
        <family val="2"/>
      </rPr>
      <t>Data Partners. Several Data Partners' data availability started at or after the beginning of the query period (see Appendix B). The first year of data for these Data Partners may not represent a full year of incident counts, as incident dispensings cannot be counted until enough data has accumulated to assess prior drug use during the washout period.</t>
    </r>
  </si>
  <si>
    <r>
      <rPr>
        <u/>
        <sz val="10"/>
        <rFont val="Calibri"/>
        <family val="2"/>
      </rPr>
      <t>Enrolled Member:</t>
    </r>
    <r>
      <rPr>
        <sz val="10"/>
        <rFont val="Calibri"/>
        <family val="2"/>
      </rPr>
      <t xml:space="preserve"> An individual covered by insurance at any time during the period in question. Inclusion criteria for total enrollment cohort is a minimum of one day of medical coverage enrollment and one day of drug coverage enrollment; these may occur on different days.</t>
    </r>
  </si>
  <si>
    <t>*Several Data Partners' data availability started at or after the beginning of the query period (see Appendix B). The first year of data for these Data Partners may not represent a full year of incident counts, as incident dispensings cannot be counted until enough data has accumulated to assess prior drug use during the washout period.</t>
  </si>
  <si>
    <r>
      <rPr>
        <u/>
        <sz val="10"/>
        <rFont val="Calibri"/>
        <family val="2"/>
      </rPr>
      <t>Incident Patient/Episode:</t>
    </r>
    <r>
      <rPr>
        <sz val="10"/>
        <rFont val="Calibri"/>
        <family val="2"/>
      </rPr>
      <t xml:space="preserve"> A member with a dispensing of a generic drug name of interest, in the year of interest, with no evidence of a dispensing for that generic drug name in the defined washout period (90, 180, or 270 days). For each such incident patient a treatment episode starting on the index date is created, and the total number of dispensings, days supplied and length of treatment episodes (in days) is measured for each treatment episode. Treatment gaps of &lt;= 15 days between dispensings are allowed when building treatment episodes and no restriction on the length of treatment episodes is applied. Therefore an episode may start in the query period but last beyond the end of the query period. Although a member can have multiple qualifying episodes in a given calendar year, only the first one is counted and used for reporting. Both medical and drug coverage are required during the three possible lookback periods, allowing for eligibility gaps of &lt;= 45 days, and throughout the entire drug episode, their end of enrollment, or the end of the data period for the Data Partner, whichever is earlier.</t>
    </r>
  </si>
  <si>
    <r>
      <rPr>
        <u/>
        <sz val="10"/>
        <rFont val="Calibri"/>
        <family val="2"/>
      </rPr>
      <t>Dispensing:</t>
    </r>
    <r>
      <rPr>
        <sz val="10"/>
        <rFont val="Calibri"/>
        <family val="2"/>
      </rPr>
      <t xml:space="preserve"> A single distribution of the drug in the query population. Dispensings reported are those within the qualifying episode, as described above.  </t>
    </r>
  </si>
  <si>
    <r>
      <rPr>
        <u/>
        <sz val="10"/>
        <rFont val="Calibri"/>
        <family val="2"/>
      </rPr>
      <t>Days Supplied:</t>
    </r>
    <r>
      <rPr>
        <sz val="10"/>
        <rFont val="Calibri"/>
        <family val="2"/>
      </rPr>
      <t xml:space="preserve"> The intended number of days of therapy provided of a given drug. Days Supplied are reported for the qualifying episode, as described above. Because episodes may extend beyond the end of the query period, the total days supplied reported may be greater than the number of days within the query period. </t>
    </r>
  </si>
  <si>
    <t>• Counts of new users may not be aggregated across either drug products or time. One patient may be a new user of two different drugs of interest in one year. Similarly, one patient may be counted as a new user of the same drug in two different years if they meet the washout criteria.</t>
  </si>
  <si>
    <t>Information from this site should not affect your use of a medical product in any way.  Patients who have questions about the use of a medical product should contact their health care professional.</t>
  </si>
  <si>
    <t>The information contained on this website is provided as part of FDA's commitment to place knowledge acquired from Sentinel in the public domain as soon as possible. To most effectively interpret results from observational studies, it is important to consider not only the studies that supported a hypothesis, but also the studies that did not. The website serves as a public data repository that archives all the activities on Sentinel and provides important context to those seeking to understand the significance of any specific activity. This information is being provided to the public in the interest of transparency and for purposes of demonstrating the extent of use and the various ways FDA is utilizing the Sentinel System. While the data posted here may contribute to important overall conclusions, FDA relies on other mechanisms for communicating such conclusions to the public.</t>
  </si>
  <si>
    <t>Data obtained through Sentinel are intended to complement other types of data and information compiled by FDA scientists, such as adverse event reports, published study results, and clinical trials, which can be combined with Sentinel data and used by FDA to inform regulatory decisions regarding medical product safety. However, data obtained from the Sentinel System are not necessarily used by FDA to take regulatory actions or to make safety decisions. Any public health actions taken by FDA regarding products involved in Sentinel queries and protocols are communicated through existing channels.</t>
  </si>
  <si>
    <r>
      <rPr>
        <u/>
        <sz val="10"/>
        <rFont val="Calibri"/>
        <family val="2"/>
      </rPr>
      <t>Incidence:</t>
    </r>
    <r>
      <rPr>
        <sz val="10"/>
        <rFont val="Calibri"/>
        <family val="2"/>
      </rPr>
      <t xml:space="preserve"> The number of new patients (as defined above) per 1,000 total enrolled members.</t>
    </r>
  </si>
  <si>
    <t>When evaluating a potential safety issue, FDA scientists consider the data obtained through Sentinel with information from various other data sources, such as adverse event reports, published study results, and clinical trials, to help make the most informed decisions possible.</t>
  </si>
  <si>
    <t>FDA may access the data available through Sentinel for a variety of reasons beyond assessing potential safety risks for a specific product. Some examples include determining a rate or count of an identified health outcome of interest, examining medical product use, or seeking to better understand the capabilities of Sentinel.</t>
  </si>
  <si>
    <t>When reviewing this information please be aware that there are times when FDA may access the data available through Sentinel for a variety of reasons beyond seeking direct access to information that can help assess potential safety risks for a specific product. Some examples include determining a rate or count of an identified health outcome of interest, examining medical product use, exploring the feasibility of future, more detailed analyses within Sentinel, and seeking to better understand the capabilities of Sentinel.</t>
  </si>
  <si>
    <t>FDA also wants to emphasize the fact that the Agency may access data and report findings from the Sentinel System for a number of reasons. Such activity does not necessarily lead to an Agency recommendation regarding the use of the drug. Patients who have questions about the use of an identified medical product should contact their health care professional.</t>
  </si>
  <si>
    <t>Appendix B. Available Data in the Sentinel Distributed Database (SDD) for Each Data Partner as of Request Distribution Date (May 15, 2019)</t>
  </si>
  <si>
    <t xml:space="preserve">Number of Users (90-Day Washout Period) </t>
  </si>
  <si>
    <t xml:space="preserve">Number of Users (180-Day Washout Period) </t>
  </si>
  <si>
    <t xml:space="preserve">Number of Users (270-Day Washout Period) </t>
  </si>
  <si>
    <t xml:space="preserve">Number of Dispensings (90-Day Washout Period) </t>
  </si>
  <si>
    <t xml:space="preserve">Number of Dispensings (180-Day Washout Period) </t>
  </si>
  <si>
    <t xml:space="preserve">Incidence (90-Day Washout) </t>
  </si>
  <si>
    <t xml:space="preserve">Incidence (180-Day Washout) </t>
  </si>
  <si>
    <t xml:space="preserve">Incidence (270-Day Washout) </t>
  </si>
  <si>
    <t xml:space="preserve">Days Supplied per User (90-Day Washout) </t>
  </si>
  <si>
    <t xml:space="preserve">Days Supplied per User (180-Day Washout) </t>
  </si>
  <si>
    <t xml:space="preserve">Days Supplied per User (270-Day Washout) </t>
  </si>
  <si>
    <t xml:space="preserve">Dispensings per User (90-Day Washout) </t>
  </si>
  <si>
    <t xml:space="preserve">Dispensings per User (180-Day Washout) </t>
  </si>
  <si>
    <t xml:space="preserve">Dispensings per User (270-Day Washout) </t>
  </si>
  <si>
    <t xml:space="preserve">Days Supplied per Dispensing (90-Day Washout) </t>
  </si>
  <si>
    <t xml:space="preserve">Days Supplied per Dispensing (180-Day Washout) </t>
  </si>
  <si>
    <t xml:space="preserve">Days Supplied per Dispensing (270-Day Washout) </t>
  </si>
  <si>
    <t>Number of Dispensings (270-Day Washout Period)</t>
  </si>
  <si>
    <t>Days Supplied (90-Day Washout Period)</t>
  </si>
  <si>
    <t>Days Supplied (180-Day Washout Period)</t>
  </si>
  <si>
    <t>Days Supplied (270-Day Washout Period)</t>
  </si>
  <si>
    <t>This report presents counts of nine generic names contained in the National Drug Code (NDC) directory. Results include total and incident counts of dispensing of the selected drugs (generic names) among enrolled members in the Sentinel Distributed Database (SDD) from 2008 - 2017. Counts and incidence are calculated with 90-day, 180-day, and 270-day washout periods. Results are stratified by year.</t>
  </si>
  <si>
    <t>Table 1. Number of Incident Users by Year and Washout Period</t>
  </si>
  <si>
    <t>Table 2. Number of Incident Dispensings by Year and Washout Period</t>
  </si>
  <si>
    <t>Table 3. Number of Days Supplied by Year and Washout Period</t>
  </si>
  <si>
    <t>Table 4. Incidence (New Users per 1,000 Enrollees) by Year and Washout Period</t>
  </si>
  <si>
    <t>Table 5. Days Supplied per Incident User by Year and Washout Period</t>
  </si>
  <si>
    <t>Table 6. Dispensings per Incident User by Year and Washout Period</t>
  </si>
  <si>
    <t>Table 7. Days Supplied per Incident Dispensing by Year and Washout Period</t>
  </si>
  <si>
    <t xml:space="preserve">• Please refer to the Sentinel Distributed Query Tool Summary Table documentation and Investigator Manual on the Sentinel website (https://www.sentinelinitiative.org/sentinel/routine-querying-tools/summary-table-queries) for more details.
</t>
  </si>
  <si>
    <t>•  If you are using a web page screen reader and are unable to access this document, please contact the Sentinel Operations Center for assistance at info@sentinelsystem.org.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</si>
</sst>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23" x14ac:knownFonts="1">
    <font>
      <sz val="9.5"/>
      <color rgb="FF000000"/>
      <name val="Arial"/>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sz val="9.5"/>
      <color rgb="FF000000"/>
      <name val="Calibri"/>
      <family val="2"/>
    </font>
    <font>
      <sz val="10"/>
      <color rgb="FF000000"/>
      <name val="Calibri"/>
      <family val="2"/>
    </font>
    <font>
      <b/>
      <sz val="10"/>
      <name val="Calibri"/>
      <family val="2"/>
    </font>
    <font>
      <b/>
      <sz val="10"/>
      <color rgb="FF000000"/>
      <name val="Calibri"/>
      <family val="2"/>
    </font>
    <font>
      <b/>
      <sz val="10"/>
      <color indexed="8"/>
      <name val="Calibri"/>
      <family val="2"/>
    </font>
    <font>
      <b/>
      <sz val="18"/>
      <name val="Calibri"/>
      <family val="2"/>
    </font>
    <font>
      <sz val="10"/>
      <name val="Calibri"/>
      <family val="2"/>
    </font>
    <font>
      <sz val="9"/>
      <color rgb="FF000000"/>
      <name val="Calibri"/>
      <family val="2"/>
    </font>
    <font>
      <sz val="10"/>
      <color rgb="FFFF0000"/>
      <name val="Calibri"/>
      <family val="2"/>
    </font>
    <font>
      <b/>
      <sz val="10"/>
      <color theme="1"/>
      <name val="Calibri"/>
      <family val="2"/>
    </font>
    <font>
      <sz val="10"/>
      <color theme="1"/>
      <name val="Calibri"/>
      <family val="2"/>
    </font>
    <font>
      <i/>
      <sz val="10"/>
      <color theme="1"/>
      <name val="Calibri"/>
      <family val="2"/>
    </font>
    <font>
      <u/>
      <sz val="10"/>
      <name val="Calibri"/>
      <family val="2"/>
    </font>
    <font>
      <sz val="9.5"/>
      <color rgb="FF000000"/>
      <name val="Arial"/>
      <family val="2"/>
    </font>
    <font>
      <sz val="11"/>
      <color theme="1"/>
      <name val="Calibri"/>
      <family val="2"/>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999999"/>
      </left>
      <right/>
      <top style="thin">
        <color rgb="FF999999"/>
      </top>
      <bottom/>
      <diagonal/>
    </border>
    <border>
      <left/>
      <right/>
      <top style="thin">
        <color rgb="FF999999"/>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5"/>
      </top>
      <bottom/>
      <diagonal/>
    </border>
    <border>
      <left style="thin">
        <color indexed="64"/>
      </left>
      <right style="thin">
        <color indexed="64"/>
      </right>
      <top style="thin">
        <color indexed="65"/>
      </top>
      <bottom style="thin">
        <color indexed="64"/>
      </bottom>
      <diagonal/>
    </border>
    <border>
      <left/>
      <right style="thin">
        <color indexed="64"/>
      </right>
      <top/>
      <bottom style="thin">
        <color indexed="64"/>
      </bottom>
      <diagonal/>
    </border>
    <border>
      <left/>
      <right style="thin">
        <color indexed="64"/>
      </right>
      <top style="thin">
        <color rgb="FF999999"/>
      </top>
      <bottom/>
      <diagonal/>
    </border>
    <border>
      <left style="thin">
        <color indexed="64"/>
      </left>
      <right/>
      <top style="thin">
        <color indexed="65"/>
      </top>
      <bottom/>
      <diagonal/>
    </border>
    <border>
      <left/>
      <right/>
      <top style="thin">
        <color indexed="65"/>
      </top>
      <bottom/>
      <diagonal/>
    </border>
    <border>
      <left/>
      <right style="thin">
        <color indexed="64"/>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style="thin">
        <color rgb="FF999999"/>
      </left>
      <right style="thin">
        <color rgb="FF999999"/>
      </right>
      <top/>
      <bottom/>
      <diagonal/>
    </border>
  </borders>
  <cellStyleXfs count="9">
    <xf numFmtId="0" fontId="0" fillId="0" borderId="0"/>
    <xf numFmtId="0" fontId="7" fillId="0" borderId="0"/>
    <xf numFmtId="0" fontId="6" fillId="0" borderId="0"/>
    <xf numFmtId="0" fontId="5" fillId="0" borderId="0"/>
    <xf numFmtId="0" fontId="4" fillId="0" borderId="0"/>
    <xf numFmtId="0" fontId="3" fillId="0" borderId="0"/>
    <xf numFmtId="0" fontId="2" fillId="0" borderId="0"/>
    <xf numFmtId="43" fontId="21" fillId="0" borderId="0" applyFont="0" applyFill="0" applyBorder="0" applyAlignment="0" applyProtection="0"/>
    <xf numFmtId="0" fontId="1" fillId="0" borderId="0"/>
  </cellStyleXfs>
  <cellXfs count="96">
    <xf numFmtId="0" fontId="0" fillId="0" borderId="0" xfId="0" applyFont="1" applyFill="1" applyBorder="1" applyAlignment="1">
      <alignment horizontal="left"/>
    </xf>
    <xf numFmtId="0" fontId="12" fillId="0" borderId="0" xfId="0" applyFont="1" applyFill="1" applyBorder="1" applyAlignment="1">
      <alignment horizontal="left"/>
    </xf>
    <xf numFmtId="0" fontId="8" fillId="0" borderId="0" xfId="0" applyFont="1" applyFill="1" applyBorder="1" applyAlignment="1">
      <alignment horizontal="left"/>
    </xf>
    <xf numFmtId="0" fontId="14" fillId="0" borderId="0" xfId="0" applyFont="1" applyFill="1" applyBorder="1" applyAlignment="1">
      <alignment horizontal="left"/>
    </xf>
    <xf numFmtId="0" fontId="10" fillId="0" borderId="0" xfId="0" applyFont="1" applyFill="1" applyBorder="1" applyAlignment="1">
      <alignment horizontal="left"/>
    </xf>
    <xf numFmtId="0" fontId="9" fillId="0" borderId="0" xfId="0" applyFont="1" applyFill="1" applyBorder="1" applyAlignment="1">
      <alignment horizontal="left" vertical="top" wrapText="1"/>
    </xf>
    <xf numFmtId="0" fontId="13" fillId="0" borderId="0" xfId="0" applyFont="1" applyFill="1" applyBorder="1" applyAlignment="1">
      <alignment horizontal="left" vertical="top"/>
    </xf>
    <xf numFmtId="0" fontId="9" fillId="0" borderId="0" xfId="0" applyFont="1" applyFill="1" applyBorder="1" applyAlignment="1">
      <alignment horizontal="left" vertical="top"/>
    </xf>
    <xf numFmtId="0" fontId="11" fillId="0" borderId="0" xfId="0" applyFont="1" applyFill="1" applyBorder="1" applyAlignment="1">
      <alignment horizontal="left" vertical="top"/>
    </xf>
    <xf numFmtId="0" fontId="10" fillId="0" borderId="5" xfId="0" applyFont="1" applyFill="1" applyBorder="1" applyAlignment="1">
      <alignment horizontal="left" vertical="top"/>
    </xf>
    <xf numFmtId="0" fontId="10" fillId="0" borderId="1" xfId="0" applyFont="1" applyFill="1" applyBorder="1" applyAlignment="1">
      <alignment horizontal="left" vertical="top"/>
    </xf>
    <xf numFmtId="0" fontId="14" fillId="0" borderId="6" xfId="0" applyFont="1" applyFill="1" applyBorder="1" applyAlignment="1">
      <alignment horizontal="left" vertical="top" wrapText="1"/>
    </xf>
    <xf numFmtId="0" fontId="14" fillId="0" borderId="7" xfId="0" applyFont="1" applyFill="1" applyBorder="1" applyAlignment="1">
      <alignment horizontal="left" vertical="top"/>
    </xf>
    <xf numFmtId="0" fontId="14" fillId="0" borderId="7" xfId="0" applyFont="1" applyFill="1" applyBorder="1" applyAlignment="1">
      <alignment horizontal="left" vertical="top" wrapText="1"/>
    </xf>
    <xf numFmtId="0" fontId="14" fillId="0" borderId="8" xfId="0" applyFont="1" applyFill="1" applyBorder="1" applyAlignment="1">
      <alignment horizontal="left" vertical="top"/>
    </xf>
    <xf numFmtId="0" fontId="14" fillId="0" borderId="1" xfId="0" applyFont="1" applyFill="1" applyBorder="1" applyAlignment="1">
      <alignment horizontal="left" vertical="top"/>
    </xf>
    <xf numFmtId="0" fontId="14" fillId="0" borderId="6" xfId="0" applyFont="1" applyFill="1" applyBorder="1" applyAlignment="1">
      <alignment horizontal="left" vertical="top"/>
    </xf>
    <xf numFmtId="0" fontId="14" fillId="0" borderId="8" xfId="0" applyFont="1" applyFill="1" applyBorder="1" applyAlignment="1">
      <alignment horizontal="left" vertical="top" wrapText="1"/>
    </xf>
    <xf numFmtId="0" fontId="14" fillId="0" borderId="1" xfId="0" applyFont="1" applyFill="1" applyBorder="1" applyAlignment="1">
      <alignment horizontal="left" vertical="top" wrapText="1"/>
    </xf>
    <xf numFmtId="0" fontId="9" fillId="0" borderId="6" xfId="0" applyFont="1" applyFill="1" applyBorder="1" applyAlignment="1">
      <alignment horizontal="left" vertical="top"/>
    </xf>
    <xf numFmtId="0" fontId="9" fillId="0" borderId="7" xfId="0" applyFont="1" applyFill="1" applyBorder="1" applyAlignment="1">
      <alignment horizontal="left" vertical="top"/>
    </xf>
    <xf numFmtId="0" fontId="9" fillId="0" borderId="7" xfId="0" applyFont="1" applyFill="1" applyBorder="1" applyAlignment="1">
      <alignment horizontal="left" vertical="top" wrapText="1"/>
    </xf>
    <xf numFmtId="0" fontId="14" fillId="0" borderId="0" xfId="0" applyFont="1" applyFill="1" applyBorder="1" applyAlignment="1">
      <alignment horizontal="center"/>
    </xf>
    <xf numFmtId="0" fontId="9" fillId="0" borderId="0" xfId="0" applyFont="1" applyFill="1" applyBorder="1" applyAlignment="1">
      <alignment horizontal="left"/>
    </xf>
    <xf numFmtId="0" fontId="18" fillId="0" borderId="0" xfId="3" applyFont="1"/>
    <xf numFmtId="0" fontId="9" fillId="0" borderId="6" xfId="0" applyFont="1" applyFill="1" applyBorder="1" applyAlignment="1">
      <alignment horizontal="left"/>
    </xf>
    <xf numFmtId="0" fontId="9" fillId="0" borderId="17" xfId="0" applyFont="1" applyFill="1" applyBorder="1" applyAlignment="1">
      <alignment horizontal="left"/>
    </xf>
    <xf numFmtId="0" fontId="9" fillId="0" borderId="18" xfId="0" applyFont="1" applyFill="1" applyBorder="1" applyAlignment="1">
      <alignment horizontal="left"/>
    </xf>
    <xf numFmtId="0" fontId="9" fillId="0" borderId="7" xfId="0" applyFont="1" applyFill="1" applyBorder="1" applyAlignment="1">
      <alignment horizontal="left"/>
    </xf>
    <xf numFmtId="0" fontId="9" fillId="0" borderId="8" xfId="0" applyFont="1" applyFill="1" applyBorder="1" applyAlignment="1">
      <alignment horizontal="left"/>
    </xf>
    <xf numFmtId="0" fontId="18" fillId="0" borderId="0" xfId="0" applyFont="1" applyBorder="1" applyAlignment="1">
      <alignment horizontal="center"/>
    </xf>
    <xf numFmtId="14" fontId="14" fillId="0" borderId="0" xfId="0" applyNumberFormat="1" applyFont="1" applyFill="1" applyBorder="1" applyAlignment="1">
      <alignment horizontal="center"/>
    </xf>
    <xf numFmtId="0" fontId="14" fillId="0" borderId="15" xfId="0" applyFont="1" applyFill="1" applyBorder="1" applyAlignment="1">
      <alignment horizontal="left" vertical="top" wrapText="1"/>
    </xf>
    <xf numFmtId="0" fontId="14" fillId="0" borderId="0" xfId="0" applyFont="1" applyFill="1" applyBorder="1" applyAlignment="1">
      <alignment horizontal="left" vertical="top"/>
    </xf>
    <xf numFmtId="0" fontId="10" fillId="0" borderId="14" xfId="0" applyFont="1" applyFill="1" applyBorder="1" applyAlignment="1">
      <alignment horizontal="left"/>
    </xf>
    <xf numFmtId="0" fontId="10" fillId="0" borderId="14" xfId="0" applyFont="1" applyFill="1" applyBorder="1" applyAlignment="1">
      <alignment horizontal="left"/>
    </xf>
    <xf numFmtId="0" fontId="10" fillId="0" borderId="0" xfId="0" applyFont="1" applyFill="1" applyBorder="1" applyAlignment="1">
      <alignment horizontal="left" vertical="top" wrapText="1"/>
    </xf>
    <xf numFmtId="0" fontId="10" fillId="0" borderId="14" xfId="0" applyFont="1" applyFill="1" applyBorder="1" applyAlignment="1">
      <alignment horizontal="center"/>
    </xf>
    <xf numFmtId="0" fontId="18" fillId="0" borderId="0" xfId="8" applyFont="1"/>
    <xf numFmtId="0" fontId="18" fillId="0" borderId="5" xfId="8" applyFont="1" applyBorder="1"/>
    <xf numFmtId="0" fontId="18" fillId="0" borderId="11" xfId="8" applyFont="1" applyBorder="1"/>
    <xf numFmtId="0" fontId="18" fillId="0" borderId="16" xfId="8" applyFont="1" applyBorder="1"/>
    <xf numFmtId="0" fontId="18" fillId="0" borderId="0" xfId="8" applyFont="1" applyAlignment="1">
      <alignment horizontal="center"/>
    </xf>
    <xf numFmtId="0" fontId="18" fillId="0" borderId="11" xfId="8" applyFont="1" applyBorder="1" applyAlignment="1">
      <alignment horizontal="center"/>
    </xf>
    <xf numFmtId="0" fontId="18" fillId="0" borderId="16" xfId="8" applyFont="1" applyBorder="1" applyAlignment="1">
      <alignment horizontal="center"/>
    </xf>
    <xf numFmtId="0" fontId="22" fillId="0" borderId="0" xfId="8" applyFont="1"/>
    <xf numFmtId="0" fontId="9" fillId="0" borderId="1" xfId="0" applyFont="1" applyFill="1" applyBorder="1" applyAlignment="1">
      <alignment horizontal="left"/>
    </xf>
    <xf numFmtId="0" fontId="9" fillId="0" borderId="5" xfId="0" applyFont="1" applyFill="1" applyBorder="1" applyAlignment="1">
      <alignment horizontal="center" wrapText="1"/>
    </xf>
    <xf numFmtId="0" fontId="9" fillId="0" borderId="11" xfId="0" applyFont="1" applyFill="1" applyBorder="1" applyAlignment="1">
      <alignment horizontal="center" wrapText="1"/>
    </xf>
    <xf numFmtId="0" fontId="9" fillId="0" borderId="16" xfId="0" applyFont="1" applyFill="1" applyBorder="1" applyAlignment="1">
      <alignment horizontal="center" wrapText="1"/>
    </xf>
    <xf numFmtId="0" fontId="9" fillId="0" borderId="2" xfId="0" applyNumberFormat="1" applyFont="1" applyFill="1" applyBorder="1" applyAlignment="1">
      <alignment horizontal="center"/>
    </xf>
    <xf numFmtId="0" fontId="9" fillId="0" borderId="12" xfId="0" applyNumberFormat="1" applyFont="1" applyFill="1" applyBorder="1" applyAlignment="1">
      <alignment horizontal="center"/>
    </xf>
    <xf numFmtId="0" fontId="9" fillId="0" borderId="13" xfId="0" applyNumberFormat="1" applyFont="1" applyFill="1" applyBorder="1" applyAlignment="1">
      <alignment horizontal="center"/>
    </xf>
    <xf numFmtId="0" fontId="9" fillId="0" borderId="3" xfId="0" applyNumberFormat="1" applyFont="1" applyFill="1" applyBorder="1" applyAlignment="1">
      <alignment horizontal="center"/>
    </xf>
    <xf numFmtId="0" fontId="9" fillId="0" borderId="0" xfId="0" applyNumberFormat="1" applyFont="1" applyFill="1" applyBorder="1" applyAlignment="1">
      <alignment horizontal="center"/>
    </xf>
    <xf numFmtId="0" fontId="9" fillId="0" borderId="15" xfId="0" applyNumberFormat="1" applyFont="1" applyFill="1" applyBorder="1" applyAlignment="1">
      <alignment horizontal="center"/>
    </xf>
    <xf numFmtId="0" fontId="9" fillId="0" borderId="4" xfId="0" applyNumberFormat="1" applyFont="1" applyFill="1" applyBorder="1" applyAlignment="1">
      <alignment horizontal="center"/>
    </xf>
    <xf numFmtId="0" fontId="9" fillId="0" borderId="14" xfId="0" applyNumberFormat="1" applyFont="1" applyFill="1" applyBorder="1" applyAlignment="1">
      <alignment horizontal="center"/>
    </xf>
    <xf numFmtId="0" fontId="9" fillId="0" borderId="19" xfId="0" applyNumberFormat="1" applyFont="1" applyFill="1" applyBorder="1" applyAlignment="1">
      <alignment horizontal="center"/>
    </xf>
    <xf numFmtId="0" fontId="9" fillId="0" borderId="21" xfId="0" applyNumberFormat="1" applyFont="1" applyFill="1" applyBorder="1" applyAlignment="1">
      <alignment horizontal="center"/>
    </xf>
    <xf numFmtId="0" fontId="9" fillId="0" borderId="22" xfId="0" applyNumberFormat="1" applyFont="1" applyFill="1" applyBorder="1" applyAlignment="1">
      <alignment horizontal="center"/>
    </xf>
    <xf numFmtId="0" fontId="9" fillId="0" borderId="23" xfId="0" applyNumberFormat="1" applyFont="1" applyFill="1" applyBorder="1" applyAlignment="1">
      <alignment horizontal="center"/>
    </xf>
    <xf numFmtId="0" fontId="9" fillId="0" borderId="24" xfId="0" applyNumberFormat="1" applyFont="1" applyFill="1" applyBorder="1" applyAlignment="1">
      <alignment horizontal="center"/>
    </xf>
    <xf numFmtId="0" fontId="9" fillId="0" borderId="25" xfId="0" applyNumberFormat="1" applyFont="1" applyFill="1" applyBorder="1" applyAlignment="1">
      <alignment horizontal="center"/>
    </xf>
    <xf numFmtId="0" fontId="9" fillId="0" borderId="26" xfId="0" applyNumberFormat="1" applyFont="1" applyFill="1" applyBorder="1" applyAlignment="1">
      <alignment horizontal="center"/>
    </xf>
    <xf numFmtId="0" fontId="9" fillId="0" borderId="9" xfId="0" applyFont="1" applyFill="1" applyBorder="1" applyAlignment="1">
      <alignment horizontal="center" wrapText="1"/>
    </xf>
    <xf numFmtId="0" fontId="9" fillId="0" borderId="10" xfId="0" applyFont="1" applyFill="1" applyBorder="1" applyAlignment="1">
      <alignment horizontal="center" wrapText="1"/>
    </xf>
    <xf numFmtId="0" fontId="9" fillId="0" borderId="20" xfId="0" applyFont="1" applyFill="1" applyBorder="1" applyAlignment="1">
      <alignment horizontal="center" wrapText="1"/>
    </xf>
    <xf numFmtId="0" fontId="9" fillId="0" borderId="9" xfId="0" applyFont="1" applyFill="1" applyBorder="1" applyAlignment="1">
      <alignment horizontal="center"/>
    </xf>
    <xf numFmtId="0" fontId="9" fillId="0" borderId="10" xfId="0" applyFont="1" applyFill="1" applyBorder="1" applyAlignment="1">
      <alignment horizontal="center"/>
    </xf>
    <xf numFmtId="0" fontId="9" fillId="0" borderId="20" xfId="0" applyFont="1" applyFill="1" applyBorder="1" applyAlignment="1">
      <alignment horizontal="center"/>
    </xf>
    <xf numFmtId="2" fontId="9" fillId="0" borderId="2" xfId="0" applyNumberFormat="1" applyFont="1" applyFill="1" applyBorder="1" applyAlignment="1">
      <alignment horizontal="center"/>
    </xf>
    <xf numFmtId="2" fontId="9" fillId="0" borderId="12" xfId="0" applyNumberFormat="1" applyFont="1" applyFill="1" applyBorder="1" applyAlignment="1">
      <alignment horizontal="center"/>
    </xf>
    <xf numFmtId="2" fontId="9" fillId="0" borderId="13" xfId="0" applyNumberFormat="1" applyFont="1" applyFill="1" applyBorder="1" applyAlignment="1">
      <alignment horizontal="center"/>
    </xf>
    <xf numFmtId="2" fontId="9" fillId="0" borderId="21" xfId="0" applyNumberFormat="1" applyFont="1" applyFill="1" applyBorder="1" applyAlignment="1">
      <alignment horizontal="center"/>
    </xf>
    <xf numFmtId="2" fontId="9" fillId="0" borderId="22" xfId="0" applyNumberFormat="1" applyFont="1" applyFill="1" applyBorder="1" applyAlignment="1">
      <alignment horizontal="center"/>
    </xf>
    <xf numFmtId="2" fontId="9" fillId="0" borderId="23" xfId="0" applyNumberFormat="1" applyFont="1" applyFill="1" applyBorder="1" applyAlignment="1">
      <alignment horizontal="center"/>
    </xf>
    <xf numFmtId="2" fontId="9" fillId="0" borderId="24" xfId="0" applyNumberFormat="1" applyFont="1" applyFill="1" applyBorder="1" applyAlignment="1">
      <alignment horizontal="center"/>
    </xf>
    <xf numFmtId="2" fontId="9" fillId="0" borderId="25" xfId="0" applyNumberFormat="1" applyFont="1" applyFill="1" applyBorder="1" applyAlignment="1">
      <alignment horizontal="center"/>
    </xf>
    <xf numFmtId="2" fontId="9" fillId="0" borderId="26" xfId="0" applyNumberFormat="1" applyFont="1" applyFill="1" applyBorder="1" applyAlignment="1">
      <alignment horizontal="center"/>
    </xf>
    <xf numFmtId="0" fontId="9" fillId="0" borderId="27" xfId="0" applyFont="1" applyFill="1" applyBorder="1" applyAlignment="1">
      <alignment horizontal="left"/>
    </xf>
    <xf numFmtId="0" fontId="10" fillId="0" borderId="14" xfId="0" applyFont="1" applyFill="1" applyBorder="1" applyAlignment="1">
      <alignment horizontal="center" vertical="center"/>
    </xf>
    <xf numFmtId="164" fontId="18" fillId="0" borderId="0" xfId="7" applyNumberFormat="1" applyFont="1" applyBorder="1" applyAlignment="1">
      <alignment horizontal="center" vertical="center"/>
    </xf>
    <xf numFmtId="0" fontId="17" fillId="0" borderId="5" xfId="8" applyFont="1" applyBorder="1" applyAlignment="1">
      <alignment horizontal="left" wrapText="1"/>
    </xf>
    <xf numFmtId="0" fontId="17" fillId="0" borderId="11" xfId="8" applyFont="1" applyBorder="1" applyAlignment="1">
      <alignment horizontal="left" wrapText="1"/>
    </xf>
    <xf numFmtId="0" fontId="17" fillId="0" borderId="16" xfId="8" applyFont="1" applyBorder="1" applyAlignment="1">
      <alignment horizontal="left" wrapText="1"/>
    </xf>
    <xf numFmtId="0" fontId="18" fillId="0" borderId="2" xfId="8" applyFont="1" applyBorder="1" applyAlignment="1">
      <alignment horizontal="left" wrapText="1"/>
    </xf>
    <xf numFmtId="0" fontId="18" fillId="0" borderId="13" xfId="8" applyFont="1" applyBorder="1" applyAlignment="1">
      <alignment horizontal="left" wrapText="1"/>
    </xf>
    <xf numFmtId="0" fontId="19" fillId="0" borderId="4" xfId="8" applyFont="1" applyBorder="1" applyAlignment="1">
      <alignment horizontal="left"/>
    </xf>
    <xf numFmtId="0" fontId="19" fillId="0" borderId="19" xfId="8" applyFont="1" applyBorder="1" applyAlignment="1">
      <alignment horizontal="left"/>
    </xf>
    <xf numFmtId="0" fontId="15" fillId="0" borderId="0" xfId="8" applyFont="1" applyAlignment="1">
      <alignment horizontal="left" wrapText="1"/>
    </xf>
    <xf numFmtId="0" fontId="17" fillId="0" borderId="5" xfId="8" applyFont="1" applyBorder="1" applyAlignment="1">
      <alignment horizontal="left"/>
    </xf>
    <xf numFmtId="0" fontId="17" fillId="0" borderId="11" xfId="8" applyFont="1" applyBorder="1" applyAlignment="1">
      <alignment horizontal="left"/>
    </xf>
    <xf numFmtId="0" fontId="17" fillId="0" borderId="16" xfId="8" applyFont="1" applyBorder="1" applyAlignment="1">
      <alignment horizontal="left"/>
    </xf>
    <xf numFmtId="0" fontId="10" fillId="0" borderId="14" xfId="0" applyFont="1" applyFill="1" applyBorder="1" applyAlignment="1">
      <alignment horizontal="left"/>
    </xf>
    <xf numFmtId="0" fontId="10" fillId="0" borderId="14" xfId="0" applyFont="1" applyFill="1" applyBorder="1" applyAlignment="1">
      <alignment horizontal="left" vertical="top" wrapText="1"/>
    </xf>
  </cellXfs>
  <cellStyles count="9">
    <cellStyle name="Comma" xfId="7" builtinId="3"/>
    <cellStyle name="Normal" xfId="0" builtinId="0"/>
    <cellStyle name="Normal 2" xfId="1" xr:uid="{C565749B-30C0-46B4-914E-78958A155C04}"/>
    <cellStyle name="Normal 2 2" xfId="8" xr:uid="{7E764666-8F8F-4D59-B517-A5C93A9CCEEC}"/>
    <cellStyle name="Normal 3" xfId="2" xr:uid="{0C23A5F4-86C8-41BF-A750-E4338DCB066A}"/>
    <cellStyle name="Normal 4" xfId="3" xr:uid="{D2C1CFC5-AC07-4F27-91AE-6EFF4C6CA2A3}"/>
    <cellStyle name="Normal 5" xfId="4" xr:uid="{B3F16597-30E7-4701-B536-C6E731B26E63}"/>
    <cellStyle name="Normal 6" xfId="5" xr:uid="{119A6AD7-AB2B-4D09-869F-9379766A659D}"/>
    <cellStyle name="Normal 7" xfId="6" xr:uid="{960B9E79-1189-4D37-85B4-8C36AA825AF8}"/>
  </cellStyles>
  <dxfs count="222">
    <dxf>
      <font>
        <name val="Calibri"/>
      </font>
    </dxf>
    <dxf>
      <font>
        <name val="Calibri"/>
      </font>
    </dxf>
    <dxf>
      <font>
        <name val="Calibri"/>
      </font>
    </dxf>
    <dxf>
      <font>
        <name val="Calibri"/>
      </font>
    </dxf>
    <dxf>
      <font>
        <name val="Calibri"/>
      </font>
    </dxf>
    <dxf>
      <border>
        <left style="thin">
          <color indexed="64"/>
        </left>
      </border>
    </dxf>
    <dxf>
      <font>
        <sz val="10"/>
      </font>
    </dxf>
    <dxf>
      <border>
        <right style="thin">
          <color indexed="64"/>
        </right>
      </border>
    </dxf>
    <dxf>
      <numFmt numFmtId="2" formatCode="0.00"/>
    </dxf>
    <dxf>
      <alignment horizontal="center"/>
    </dxf>
    <dxf>
      <alignment wrapText="1"/>
    </dxf>
    <dxf>
      <alignment horizontal="left"/>
    </dxf>
    <dxf>
      <alignment horizontal="center"/>
    </dxf>
    <dxf>
      <font>
        <sz val="10"/>
      </font>
    </dxf>
    <dxf>
      <font>
        <sz val="10"/>
      </font>
    </dxf>
    <dxf>
      <font>
        <sz val="10"/>
      </font>
    </dxf>
    <dxf>
      <font>
        <sz val="10"/>
      </font>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border>
    </dxf>
    <dxf>
      <border>
        <left/>
      </border>
    </dxf>
    <dxf>
      <border>
        <left/>
      </border>
    </dxf>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
      <font>
        <name val="Calibri"/>
      </font>
    </dxf>
    <dxf>
      <font>
        <name val="Calibri"/>
      </font>
    </dxf>
    <dxf>
      <font>
        <name val="Calibri"/>
      </font>
    </dxf>
    <dxf>
      <font>
        <name val="Calibri"/>
      </font>
    </dxf>
    <dxf>
      <font>
        <name val="Calibri"/>
      </font>
    </dxf>
    <dxf>
      <border>
        <left style="thin">
          <color indexed="64"/>
        </left>
      </border>
    </dxf>
    <dxf>
      <font>
        <sz val="10"/>
      </font>
    </dxf>
    <dxf>
      <border>
        <right style="thin">
          <color indexed="64"/>
        </right>
      </border>
    </dxf>
    <dxf>
      <numFmt numFmtId="2" formatCode="0.00"/>
    </dxf>
    <dxf>
      <alignment horizontal="center"/>
    </dxf>
    <dxf>
      <alignment wrapText="1"/>
    </dxf>
    <dxf>
      <alignment horizontal="left"/>
    </dxf>
    <dxf>
      <alignment horizontal="center"/>
    </dxf>
    <dxf>
      <font>
        <sz val="10"/>
      </font>
    </dxf>
    <dxf>
      <font>
        <sz val="10"/>
      </font>
    </dxf>
    <dxf>
      <font>
        <sz val="10"/>
      </font>
    </dxf>
    <dxf>
      <font>
        <sz val="10"/>
      </font>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border>
    </dxf>
    <dxf>
      <border>
        <left/>
      </border>
    </dxf>
    <dxf>
      <border>
        <left/>
      </border>
    </dxf>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
      <font>
        <name val="Calibri"/>
      </font>
    </dxf>
    <dxf>
      <font>
        <name val="Calibri"/>
      </font>
    </dxf>
    <dxf>
      <font>
        <name val="Calibri"/>
      </font>
    </dxf>
    <dxf>
      <font>
        <name val="Calibri"/>
      </font>
    </dxf>
    <dxf>
      <font>
        <name val="Calibri"/>
      </font>
    </dxf>
    <dxf>
      <border>
        <left style="thin">
          <color indexed="64"/>
        </left>
      </border>
    </dxf>
    <dxf>
      <font>
        <sz val="10"/>
      </font>
    </dxf>
    <dxf>
      <border>
        <right style="thin">
          <color indexed="64"/>
        </right>
      </border>
    </dxf>
    <dxf>
      <font>
        <sz val="10"/>
      </font>
    </dxf>
    <dxf>
      <font>
        <sz val="10"/>
      </font>
    </dxf>
    <dxf>
      <font>
        <sz val="10"/>
      </font>
    </dxf>
    <dxf>
      <font>
        <sz val="10"/>
      </font>
    </dxf>
    <dxf>
      <font>
        <sz val="10"/>
      </font>
    </dxf>
    <dxf>
      <alignment horizontal="center"/>
    </dxf>
    <dxf>
      <alignment wrapText="1"/>
    </dxf>
    <dxf>
      <numFmt numFmtId="2" formatCode="0.00"/>
    </dxf>
    <dxf>
      <alignment horizontal="left"/>
    </dxf>
    <dxf>
      <alignment horizontal="center"/>
    </dxf>
    <dxf>
      <font>
        <sz val="10"/>
      </font>
    </dxf>
    <dxf>
      <font>
        <sz val="10"/>
      </font>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border>
    </dxf>
    <dxf>
      <border>
        <left/>
      </border>
    </dxf>
    <dxf>
      <border>
        <left/>
      </border>
    </dxf>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
      <font>
        <name val="Calibri"/>
      </font>
    </dxf>
    <dxf>
      <font>
        <name val="Calibri"/>
      </font>
    </dxf>
    <dxf>
      <font>
        <name val="Calibri"/>
      </font>
    </dxf>
    <dxf>
      <font>
        <name val="Calibri"/>
      </font>
    </dxf>
    <dxf>
      <font>
        <name val="Calibri"/>
      </font>
    </dxf>
    <dxf>
      <font>
        <sz val="10"/>
      </font>
    </dxf>
    <dxf>
      <border>
        <left style="thin">
          <color indexed="64"/>
        </left>
      </border>
    </dxf>
    <dxf>
      <font>
        <sz val="10"/>
      </font>
    </dxf>
    <dxf>
      <font>
        <sz val="10"/>
      </font>
    </dxf>
    <dxf>
      <font>
        <sz val="10"/>
      </font>
    </dxf>
    <dxf>
      <font>
        <sz val="10"/>
      </font>
    </dxf>
    <dxf>
      <font>
        <sz val="10"/>
      </font>
    </dxf>
    <dxf>
      <numFmt numFmtId="2" formatCode="0.00"/>
    </dxf>
    <dxf>
      <border>
        <right style="thin">
          <color indexed="64"/>
        </right>
      </border>
    </dxf>
    <dxf>
      <alignment horizontal="center"/>
    </dxf>
    <dxf>
      <alignment horizontal="left"/>
    </dxf>
    <dxf>
      <alignment horizontal="center"/>
    </dxf>
    <dxf>
      <font>
        <sz val="10"/>
      </font>
    </dxf>
    <dxf>
      <font>
        <sz val="10"/>
      </font>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border>
    </dxf>
    <dxf>
      <border>
        <left/>
      </border>
    </dxf>
    <dxf>
      <border>
        <left/>
      </border>
    </dxf>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
      <font>
        <name val="Calibri"/>
      </font>
    </dxf>
    <dxf>
      <font>
        <name val="Calibri"/>
      </font>
    </dxf>
    <dxf>
      <font>
        <name val="Calibri"/>
      </font>
    </dxf>
    <dxf>
      <font>
        <name val="Calibri"/>
      </font>
    </dxf>
    <dxf>
      <font>
        <name val="Calibri"/>
      </font>
    </dxf>
    <dxf>
      <font>
        <sz val="10"/>
      </font>
    </dxf>
    <dxf>
      <border>
        <right style="thin">
          <color indexed="64"/>
        </right>
      </border>
    </dxf>
    <dxf>
      <border>
        <left style="thin">
          <color indexed="64"/>
        </left>
      </border>
    </dxf>
    <dxf>
      <font>
        <sz val="10"/>
      </font>
    </dxf>
    <dxf>
      <font>
        <sz val="10"/>
      </font>
    </dxf>
    <dxf>
      <font>
        <sz val="10"/>
      </font>
    </dxf>
    <dxf>
      <font>
        <sz val="10"/>
      </font>
    </dxf>
    <dxf>
      <font>
        <sz val="10"/>
      </font>
    </dxf>
    <dxf>
      <alignment horizontal="left"/>
    </dxf>
    <dxf>
      <alignment horizontal="center"/>
    </dxf>
    <dxf>
      <alignment horizontal="center"/>
    </dxf>
    <dxf>
      <alignment wrapText="1"/>
    </dxf>
    <dxf>
      <font>
        <sz val="10"/>
      </font>
    </dxf>
    <dxf>
      <font>
        <sz val="10"/>
      </font>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border>
    </dxf>
    <dxf>
      <border>
        <left/>
      </border>
    </dxf>
    <dxf>
      <border>
        <left/>
      </border>
    </dxf>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
      <font>
        <name val="Calibri"/>
      </font>
    </dxf>
    <dxf>
      <font>
        <name val="Calibri"/>
      </font>
    </dxf>
    <dxf>
      <font>
        <name val="Calibri"/>
      </font>
    </dxf>
    <dxf>
      <font>
        <name val="Calibri"/>
      </font>
    </dxf>
    <dxf>
      <font>
        <name val="Calibri"/>
      </font>
    </dxf>
    <dxf>
      <font>
        <sz val="10"/>
      </font>
    </dxf>
    <dxf>
      <border>
        <left style="thin">
          <color indexed="64"/>
        </left>
      </border>
    </dxf>
    <dxf>
      <alignment horizontal="center"/>
    </dxf>
    <dxf>
      <alignment horizontal="center"/>
    </dxf>
    <dxf>
      <font>
        <sz val="10"/>
      </font>
    </dxf>
    <dxf>
      <font>
        <sz val="10"/>
      </font>
    </dxf>
    <dxf>
      <font>
        <sz val="10"/>
      </font>
    </dxf>
    <dxf>
      <font>
        <sz val="10"/>
      </font>
    </dxf>
    <dxf>
      <font>
        <sz val="10"/>
      </font>
    </dxf>
    <dxf>
      <alignment wrapText="1"/>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border>
    </dxf>
    <dxf>
      <border>
        <left/>
      </border>
    </dxf>
    <dxf>
      <border>
        <left/>
      </border>
    </dxf>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
      <font>
        <name val="Calibri"/>
        <scheme val="none"/>
      </font>
    </dxf>
    <dxf>
      <font>
        <name val="Calibri"/>
        <scheme val="none"/>
      </font>
    </dxf>
    <dxf>
      <font>
        <name val="Calibri"/>
        <scheme val="none"/>
      </font>
    </dxf>
    <dxf>
      <font>
        <name val="Calibri"/>
        <scheme val="none"/>
      </font>
    </dxf>
    <dxf>
      <font>
        <name val="Calibri"/>
        <scheme val="none"/>
      </font>
    </dxf>
    <dxf>
      <font>
        <sz val="10"/>
      </font>
    </dxf>
    <dxf>
      <border>
        <left style="thin">
          <color indexed="64"/>
        </left>
        <right style="thin">
          <color indexed="64"/>
        </right>
      </border>
    </dxf>
    <dxf>
      <font>
        <sz val="10"/>
      </font>
    </dxf>
    <dxf>
      <font>
        <sz val="10"/>
      </font>
    </dxf>
    <dxf>
      <font>
        <sz val="10"/>
      </font>
    </dxf>
    <dxf>
      <font>
        <sz val="10"/>
      </font>
    </dxf>
    <dxf>
      <font>
        <sz val="10"/>
      </font>
    </dxf>
    <dxf>
      <font>
        <b val="0"/>
      </font>
    </dxf>
    <dxf>
      <font>
        <b val="0"/>
      </font>
    </dxf>
    <dxf>
      <alignment wrapText="1"/>
    </dxf>
    <dxf>
      <alignment horizontal="center"/>
    </dxf>
    <dxf>
      <alignment horizontal="cent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
      <border>
        <left/>
        <top/>
        <bottom/>
        <horizontal/>
      </border>
    </dxf>
    <dxf>
      <border>
        <left/>
        <top/>
        <bottom/>
        <horizontal/>
      </border>
    </dxf>
    <dxf>
      <border>
        <left/>
        <top/>
        <bottom/>
        <horizontal/>
      </border>
    </dxf>
    <dxf>
      <border>
        <left/>
        <top/>
        <bottom/>
        <horizontal/>
      </border>
    </dxf>
    <dxf>
      <border>
        <left/>
        <top/>
        <bottom/>
        <horizontal/>
      </border>
    </dxf>
    <dxf>
      <border>
        <left/>
        <top/>
        <bottom/>
        <horizontal/>
      </border>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persons/person.xml><?xml version="1.0" encoding="utf-8"?>
<personList xmlns="http://schemas.microsoft.com/office/spreadsheetml/2018/threadedcomments" xmlns:x="http://schemas.openxmlformats.org/spreadsheetml/2006/main">
  <person displayName="Whited, Emma" id="{D3EDE54E-741E-46DC-A7DF-20C4B1D1BA0D}" userId="S::Emma.Whited@point32health.org::d7f06956-79c0-4899-a381-9e1f641829b9" providerId="AD"/>
</personList>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F:\cder_str_wp129-130\wp129_v04_20200318.csv"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ansbury, Aaron" refreshedDate="43908.426800578702" createdVersion="6" refreshedVersion="6" minRefreshableVersion="3" recordCount="90" xr:uid="{654A40A6-D33D-4865-9658-0B7B777A568A}">
  <cacheSource type="worksheet">
    <worksheetSource ref="A1:X91" sheet="wp129_v04_20200318" r:id="rId2"/>
  </cacheSource>
  <cacheFields count="24">
    <cacheField name="Period" numFmtId="0">
      <sharedItems containsSemiMixedTypes="0" containsString="0" containsNumber="1" containsInteger="1" minValue="2008" maxValue="2017" count="10">
        <n v="2008"/>
        <n v="2009"/>
        <n v="2010"/>
        <n v="2011"/>
        <n v="2012"/>
        <n v="2013"/>
        <n v="2014"/>
        <n v="2015"/>
        <n v="2016"/>
        <n v="2017"/>
      </sharedItems>
    </cacheField>
    <cacheField name="GenericName" numFmtId="0">
      <sharedItems count="9">
        <s v="benzphetamine HCl"/>
        <s v="diethylpropion HCl"/>
        <s v="liraglutide"/>
        <s v="lorcaserin HCl"/>
        <s v="naltrexone HCl/bupropion HCl"/>
        <s v="orlistat"/>
        <s v="phendimetrazine tartrate"/>
        <s v="phentermine HCl"/>
        <s v="phentermine/topiramate"/>
      </sharedItems>
    </cacheField>
    <cacheField name="Total Enrollment in strata members" numFmtId="0">
      <sharedItems containsSemiMixedTypes="0" containsString="0" containsNumber="1" containsInteger="1" minValue="52041301" maxValue="82870722" count="10">
        <n v="54133912"/>
        <n v="52041301"/>
        <n v="68305405"/>
        <n v="67647186"/>
        <n v="69413478"/>
        <n v="74644864"/>
        <n v="77978492"/>
        <n v="79974859"/>
        <n v="82870722"/>
        <n v="81882446"/>
      </sharedItems>
    </cacheField>
    <cacheField name="Members90" numFmtId="0">
      <sharedItems containsSemiMixedTypes="0" containsString="0" containsNumber="1" containsInteger="1" minValue="0" maxValue="131489"/>
    </cacheField>
    <cacheField name="Members180" numFmtId="0">
      <sharedItems containsSemiMixedTypes="0" containsString="0" containsNumber="1" containsInteger="1" minValue="0" maxValue="100345"/>
    </cacheField>
    <cacheField name="Members270" numFmtId="0">
      <sharedItems containsSemiMixedTypes="0" containsString="0" containsNumber="1" containsInteger="1" minValue="0" maxValue="85742"/>
    </cacheField>
    <cacheField name="Dispensings90" numFmtId="0">
      <sharedItems containsSemiMixedTypes="0" containsString="0" containsNumber="1" containsInteger="1" minValue="0" maxValue="440135"/>
    </cacheField>
    <cacheField name="Dispensings180" numFmtId="0">
      <sharedItems containsSemiMixedTypes="0" containsString="0" containsNumber="1" containsInteger="1" minValue="0" maxValue="362154"/>
    </cacheField>
    <cacheField name="Dispensings270" numFmtId="0">
      <sharedItems containsSemiMixedTypes="0" containsString="0" containsNumber="1" containsInteger="1" minValue="0" maxValue="324535"/>
    </cacheField>
    <cacheField name="DaysSupply90" numFmtId="0">
      <sharedItems containsSemiMixedTypes="0" containsString="0" containsNumber="1" containsInteger="1" minValue="0" maxValue="17480953"/>
    </cacheField>
    <cacheField name="DaysSupply180" numFmtId="0">
      <sharedItems containsSemiMixedTypes="0" containsString="0" containsNumber="1" containsInteger="1" minValue="0" maxValue="14095945"/>
    </cacheField>
    <cacheField name="DaysSupply270" numFmtId="0">
      <sharedItems containsSemiMixedTypes="0" containsString="0" containsNumber="1" containsInteger="1" minValue="0" maxValue="12568156"/>
    </cacheField>
    <cacheField name="Incidence90" numFmtId="165">
      <sharedItems containsSemiMixedTypes="0" containsString="0" containsNumber="1" minValue="0" maxValue="1.605826479585136"/>
    </cacheField>
    <cacheField name="Incidence180" numFmtId="165">
      <sharedItems containsSemiMixedTypes="0" containsString="0" containsNumber="1" minValue="0" maxValue="1.2254763371382431"/>
    </cacheField>
    <cacheField name="Incidence270" numFmtId="165">
      <sharedItems containsSemiMixedTypes="0" containsString="0" containsNumber="1" minValue="0" maxValue="1.0471353041896183"/>
    </cacheField>
    <cacheField name="DaySupply_per_user90" numFmtId="165">
      <sharedItems containsSemiMixedTypes="0" containsString="0" containsNumber="1" minValue="0" maxValue="169.5722129760025"/>
    </cacheField>
    <cacheField name="DaySupply_per_user180" numFmtId="165">
      <sharedItems containsSemiMixedTypes="0" containsString="0" containsNumber="1" minValue="0" maxValue="177.09068189932168"/>
    </cacheField>
    <cacheField name="DaySupply_per_user270" numFmtId="165">
      <sharedItems containsSemiMixedTypes="0" containsString="0" containsNumber="1" minValue="0" maxValue="181.59403719832798"/>
    </cacheField>
    <cacheField name="Dispensing_per_user90" numFmtId="165">
      <sharedItems containsSemiMixedTypes="0" containsString="0" containsNumber="1" minValue="0" maxValue="4.519163763066202"/>
    </cacheField>
    <cacheField name="Dispensing_per_user180" numFmtId="165">
      <sharedItems containsSemiMixedTypes="0" containsString="0" containsNumber="1" minValue="0" maxValue="4.679332211285085"/>
    </cacheField>
    <cacheField name="Dispensing_per_user270" numFmtId="165">
      <sharedItems containsSemiMixedTypes="0" containsString="0" containsNumber="1" minValue="0" maxValue="4.7948976919911717"/>
    </cacheField>
    <cacheField name="DaySupply_per_dispensing90" numFmtId="165">
      <sharedItems containsSemiMixedTypes="0" containsString="0" containsNumber="1" minValue="0" maxValue="42.228017883755591"/>
    </cacheField>
    <cacheField name="DaySupply_per_dispensing180" numFmtId="165">
      <sharedItems containsSemiMixedTypes="0" containsString="0" containsNumber="1" minValue="0" maxValue="40.667318982387478"/>
    </cacheField>
    <cacheField name="DaySupply_per_dispensing270" numFmtId="165">
      <sharedItems containsSemiMixedTypes="0" containsString="0" containsNumber="1" minValue="0" maxValue="40.636313768513439" count="74">
        <n v="30.344827586206897"/>
        <n v="29.915874177029991"/>
        <n v="0"/>
        <n v="34.382120582120585"/>
        <n v="20.011968633924887"/>
        <n v="31.331904450261781"/>
        <n v="28.05078125"/>
        <n v="28.781516587677725"/>
        <n v="35.242878560719639"/>
        <n v="21.019619326500731"/>
        <n v="30.806665348101266"/>
        <n v="28.104651162790699"/>
        <n v="29.231314784506274"/>
        <n v="37.611018964624527"/>
        <n v="35.784810126582279"/>
        <n v="21.563169984686063"/>
        <n v="30.91162980923724"/>
        <n v="25.882352941176471"/>
        <n v="29.569955817378499"/>
        <n v="37.543158767360225"/>
        <n v="34.991089787525702"/>
        <n v="22.331281262023854"/>
        <n v="31.169263642340564"/>
        <n v="29.301075268817204"/>
        <n v="29.388059701492537"/>
        <n v="37.681772791811646"/>
        <n v="36.058602554470326"/>
        <n v="20.050501002004008"/>
        <n v="31.820983763992679"/>
        <n v="25.929032258064517"/>
        <n v="28.721052631578946"/>
        <n v="28.990208078335375"/>
        <n v="38.05808193782407"/>
        <n v="30.030111704711025"/>
        <n v="39.887663680220541"/>
        <n v="22.369544592030362"/>
        <n v="31.86783759704722"/>
        <n v="27.683022388059701"/>
        <n v="27.772727272727273"/>
        <n v="28.737623762376238"/>
        <n v="39.17424404283129"/>
        <n v="30.542691915183127"/>
        <n v="30.527761542957336"/>
        <n v="40.636313768513439"/>
        <n v="24.082288008028097"/>
        <n v="32.203620820838744"/>
        <n v="27.94933970856102"/>
        <n v="29"/>
        <n v="28.880434782608695"/>
        <n v="38.726658141648819"/>
        <n v="30.394372537985369"/>
        <n v="30.976386572143454"/>
        <n v="36.387826086956522"/>
        <n v="23.289566755083996"/>
        <n v="32.25561895040012"/>
        <n v="28.537907813769884"/>
        <n v="30.970873786407768"/>
        <n v="29.520457280385077"/>
        <n v="38.322818779247974"/>
        <n v="30.102457116365322"/>
        <n v="31.440261983590037"/>
        <n v="36.36762860727729"/>
        <n v="24.584642233856894"/>
        <n v="31.870805011874538"/>
        <n v="26.948043297252291"/>
        <n v="29.851851851851851"/>
        <n v="29.635999999999999"/>
        <n v="37.076354065214069"/>
        <n v="30.981495080041121"/>
        <n v="31.43360315029534"/>
        <n v="34.121401752190238"/>
        <n v="23.840154068367838"/>
        <n v="31.160982059177936"/>
        <n v="26.21994355597366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0">
  <r>
    <x v="0"/>
    <x v="0"/>
    <x v="0"/>
    <n v="141"/>
    <n v="119"/>
    <n v="86"/>
    <n v="290"/>
    <n v="192"/>
    <n v="116"/>
    <n v="7841"/>
    <n v="5343"/>
    <n v="3520"/>
    <n v="2.6046519601243675E-3"/>
    <n v="2.1982523635092179E-3"/>
    <n v="1.5886529685864934E-3"/>
    <n v="55.609929078014183"/>
    <n v="44.899159663865547"/>
    <n v="40.930232558139537"/>
    <n v="2.0567375886524824"/>
    <n v="1.6134453781512605"/>
    <n v="1.3488372093023255"/>
    <n v="27.03793103448276"/>
    <n v="27.828125"/>
    <x v="0"/>
  </r>
  <r>
    <x v="0"/>
    <x v="1"/>
    <x v="0"/>
    <n v="1311"/>
    <n v="982"/>
    <n v="730"/>
    <n v="2517"/>
    <n v="1885"/>
    <n v="1367"/>
    <n v="74113"/>
    <n v="55832"/>
    <n v="40895"/>
    <n v="2.4217721416475501E-2"/>
    <n v="1.8140200176185308E-2"/>
    <n v="1.3485077524048142E-2"/>
    <n v="56.531655225019072"/>
    <n v="56.855397148676168"/>
    <n v="56.020547945205479"/>
    <n v="1.9199084668192219"/>
    <n v="1.9195519348268839"/>
    <n v="1.8726027397260274"/>
    <n v="29.444974175605878"/>
    <n v="29.619098143236073"/>
    <x v="1"/>
  </r>
  <r>
    <x v="0"/>
    <x v="2"/>
    <x v="0"/>
    <n v="0"/>
    <n v="0"/>
    <n v="0"/>
    <n v="0"/>
    <n v="0"/>
    <n v="0"/>
    <n v="0"/>
    <n v="0"/>
    <n v="0"/>
    <n v="0"/>
    <n v="0"/>
    <n v="0"/>
    <n v="0"/>
    <n v="0"/>
    <n v="0"/>
    <n v="0"/>
    <n v="0"/>
    <n v="0"/>
    <n v="0"/>
    <n v="0"/>
    <x v="2"/>
  </r>
  <r>
    <x v="0"/>
    <x v="3"/>
    <x v="0"/>
    <n v="0"/>
    <n v="0"/>
    <n v="0"/>
    <n v="0"/>
    <n v="0"/>
    <n v="0"/>
    <n v="0"/>
    <n v="0"/>
    <n v="0"/>
    <n v="0"/>
    <n v="0"/>
    <n v="0"/>
    <n v="0"/>
    <n v="0"/>
    <n v="0"/>
    <n v="0"/>
    <n v="0"/>
    <n v="0"/>
    <n v="0"/>
    <n v="0"/>
    <x v="2"/>
  </r>
  <r>
    <x v="0"/>
    <x v="4"/>
    <x v="0"/>
    <n v="0"/>
    <n v="0"/>
    <n v="0"/>
    <n v="0"/>
    <n v="0"/>
    <n v="0"/>
    <n v="0"/>
    <n v="0"/>
    <n v="0"/>
    <n v="0"/>
    <n v="0"/>
    <n v="0"/>
    <n v="0"/>
    <n v="0"/>
    <n v="0"/>
    <n v="0"/>
    <n v="0"/>
    <n v="0"/>
    <n v="0"/>
    <n v="0"/>
    <x v="2"/>
  </r>
  <r>
    <x v="0"/>
    <x v="5"/>
    <x v="0"/>
    <n v="2563"/>
    <n v="1933"/>
    <n v="1540"/>
    <n v="3864"/>
    <n v="2977"/>
    <n v="2405"/>
    <n v="137910"/>
    <n v="102916"/>
    <n v="82689"/>
    <n v="4.7345553005664918E-2"/>
    <n v="3.5707746375321994E-2"/>
    <n v="2.8447971763060461E-2"/>
    <n v="53.808037456106128"/>
    <n v="53.241593378168652"/>
    <n v="53.694155844155844"/>
    <n v="1.5076082715567694"/>
    <n v="1.5400931195033627"/>
    <n v="1.5616883116883118"/>
    <n v="35.690993788819874"/>
    <n v="34.570372858582466"/>
    <x v="3"/>
  </r>
  <r>
    <x v="0"/>
    <x v="6"/>
    <x v="0"/>
    <n v="1917"/>
    <n v="1503"/>
    <n v="1077"/>
    <n v="4136"/>
    <n v="3389"/>
    <n v="2423"/>
    <n v="85054"/>
    <n v="66557"/>
    <n v="48489"/>
    <n v="3.541218303232916E-2"/>
    <n v="2.7764481532389532E-2"/>
    <n v="1.9895107525205274E-2"/>
    <n v="44.368283776734479"/>
    <n v="44.282767797737854"/>
    <n v="45.022284122562674"/>
    <n v="2.1575378195096504"/>
    <n v="2.2548236859614104"/>
    <n v="2.2497678737233056"/>
    <n v="20.564313346228239"/>
    <n v="19.639126586013575"/>
    <x v="4"/>
  </r>
  <r>
    <x v="0"/>
    <x v="7"/>
    <x v="0"/>
    <n v="27066"/>
    <n v="20775"/>
    <n v="15904"/>
    <n v="51358"/>
    <n v="39956"/>
    <n v="30560"/>
    <n v="1594603"/>
    <n v="1242069"/>
    <n v="957503"/>
    <n v="0.49998234009025616"/>
    <n v="0.38377052816726048"/>
    <n v="0.29378996293487902"/>
    <n v="58.915355058006355"/>
    <n v="59.786714801444042"/>
    <n v="60.205168511066397"/>
    <n v="1.8975097908815488"/>
    <n v="1.9232731648616126"/>
    <n v="1.9215291750503019"/>
    <n v="31.048775263834262"/>
    <n v="31.08591951146261"/>
    <x v="5"/>
  </r>
  <r>
    <x v="0"/>
    <x v="8"/>
    <x v="0"/>
    <n v="0"/>
    <n v="0"/>
    <n v="0"/>
    <n v="0"/>
    <n v="0"/>
    <n v="0"/>
    <n v="0"/>
    <n v="0"/>
    <n v="0"/>
    <n v="0"/>
    <n v="0"/>
    <n v="0"/>
    <n v="0"/>
    <n v="0"/>
    <n v="0"/>
    <n v="0"/>
    <n v="0"/>
    <n v="0"/>
    <n v="0"/>
    <n v="0"/>
    <x v="2"/>
  </r>
  <r>
    <x v="1"/>
    <x v="0"/>
    <x v="1"/>
    <n v="219"/>
    <n v="183"/>
    <n v="160"/>
    <n v="372"/>
    <n v="304"/>
    <n v="256"/>
    <n v="10131"/>
    <n v="8362"/>
    <n v="7181"/>
    <n v="4.2081961017846189E-3"/>
    <n v="3.5164378384775585E-3"/>
    <n v="3.0744811702536029E-3"/>
    <n v="46.260273972602739"/>
    <n v="45.693989071038253"/>
    <n v="44.881250000000001"/>
    <n v="1.6986301369863013"/>
    <n v="1.6612021857923498"/>
    <n v="1.6"/>
    <n v="27.233870967741936"/>
    <n v="27.506578947368421"/>
    <x v="6"/>
  </r>
  <r>
    <x v="1"/>
    <x v="1"/>
    <x v="1"/>
    <n v="1478"/>
    <n v="1201"/>
    <n v="1065"/>
    <n v="2912"/>
    <n v="2357"/>
    <n v="2110"/>
    <n v="84193"/>
    <n v="67448"/>
    <n v="60729"/>
    <n v="2.8400519810217659E-2"/>
    <n v="2.3077824284216109E-2"/>
    <n v="2.0464515289500544E-2"/>
    <n v="56.964140730717183"/>
    <n v="56.159866777685259"/>
    <n v="57.022535211267609"/>
    <n v="1.9702300405953992"/>
    <n v="1.9625312239800166"/>
    <n v="1.9812206572769953"/>
    <n v="28.912431318681318"/>
    <n v="28.616037335596097"/>
    <x v="7"/>
  </r>
  <r>
    <x v="1"/>
    <x v="2"/>
    <x v="1"/>
    <n v="0"/>
    <n v="0"/>
    <n v="0"/>
    <n v="0"/>
    <n v="0"/>
    <n v="0"/>
    <n v="0"/>
    <n v="0"/>
    <n v="0"/>
    <n v="0"/>
    <n v="0"/>
    <n v="0"/>
    <n v="0"/>
    <n v="0"/>
    <n v="0"/>
    <n v="0"/>
    <n v="0"/>
    <n v="0"/>
    <n v="0"/>
    <n v="0"/>
    <x v="2"/>
  </r>
  <r>
    <x v="1"/>
    <x v="3"/>
    <x v="1"/>
    <n v="0"/>
    <n v="0"/>
    <n v="0"/>
    <n v="0"/>
    <n v="0"/>
    <n v="0"/>
    <n v="0"/>
    <n v="0"/>
    <n v="0"/>
    <n v="0"/>
    <n v="0"/>
    <n v="0"/>
    <n v="0"/>
    <n v="0"/>
    <n v="0"/>
    <n v="0"/>
    <n v="0"/>
    <n v="0"/>
    <n v="0"/>
    <n v="0"/>
    <x v="2"/>
  </r>
  <r>
    <x v="1"/>
    <x v="4"/>
    <x v="1"/>
    <n v="0"/>
    <n v="0"/>
    <n v="0"/>
    <n v="0"/>
    <n v="0"/>
    <n v="0"/>
    <n v="0"/>
    <n v="0"/>
    <n v="0"/>
    <n v="0"/>
    <n v="0"/>
    <n v="0"/>
    <n v="0"/>
    <n v="0"/>
    <n v="0"/>
    <n v="0"/>
    <n v="0"/>
    <n v="0"/>
    <n v="0"/>
    <n v="0"/>
    <x v="2"/>
  </r>
  <r>
    <x v="1"/>
    <x v="5"/>
    <x v="1"/>
    <n v="1846"/>
    <n v="1474"/>
    <n v="1272"/>
    <n v="2820"/>
    <n v="2293"/>
    <n v="2001"/>
    <n v="103862"/>
    <n v="81889"/>
    <n v="70521"/>
    <n v="3.5471826501800946E-2"/>
    <n v="2.8323657780961319E-2"/>
    <n v="2.4442125303516141E-2"/>
    <n v="56.263271939328277"/>
    <n v="55.555630936227949"/>
    <n v="55.441037735849058"/>
    <n v="1.5276273022751896"/>
    <n v="1.5556309362279512"/>
    <n v="1.5731132075471699"/>
    <n v="36.830496453900707"/>
    <n v="35.712603576101181"/>
    <x v="8"/>
  </r>
  <r>
    <x v="1"/>
    <x v="6"/>
    <x v="1"/>
    <n v="2004"/>
    <n v="1650"/>
    <n v="1418"/>
    <n v="4587"/>
    <n v="3900"/>
    <n v="3415"/>
    <n v="98709"/>
    <n v="82850"/>
    <n v="71782"/>
    <n v="3.8507876657426374E-2"/>
    <n v="3.1705587068240282E-2"/>
    <n v="2.7247589371372557E-2"/>
    <n v="49.255988023952099"/>
    <n v="50.212121212121211"/>
    <n v="50.622002820874471"/>
    <n v="2.2889221556886228"/>
    <n v="2.3636363636363638"/>
    <n v="2.4083215796897037"/>
    <n v="21.519293655984303"/>
    <n v="21.243589743589745"/>
    <x v="9"/>
  </r>
  <r>
    <x v="1"/>
    <x v="7"/>
    <x v="1"/>
    <n v="28525"/>
    <n v="23060"/>
    <n v="19692"/>
    <n v="56764"/>
    <n v="46779"/>
    <n v="40448"/>
    <n v="1754879"/>
    <n v="1442075"/>
    <n v="1246068"/>
    <n v="0.54812234613427513"/>
    <n v="0.44310959866280053"/>
    <n v="0.37839177002896218"/>
    <n v="61.520736196319021"/>
    <n v="62.535776235906333"/>
    <n v="63.277879341864718"/>
    <n v="1.9899737072743209"/>
    <n v="2.0285776235906332"/>
    <n v="2.0540320942514727"/>
    <n v="30.915351278979635"/>
    <n v="30.827401184292096"/>
    <x v="10"/>
  </r>
  <r>
    <x v="1"/>
    <x v="8"/>
    <x v="1"/>
    <n v="0"/>
    <n v="0"/>
    <n v="0"/>
    <n v="0"/>
    <n v="0"/>
    <n v="0"/>
    <n v="0"/>
    <n v="0"/>
    <n v="0"/>
    <n v="0"/>
    <n v="0"/>
    <n v="0"/>
    <n v="0"/>
    <n v="0"/>
    <n v="0"/>
    <n v="0"/>
    <n v="0"/>
    <n v="0"/>
    <n v="0"/>
    <n v="0"/>
    <x v="2"/>
  </r>
  <r>
    <x v="2"/>
    <x v="0"/>
    <x v="2"/>
    <n v="172"/>
    <n v="141"/>
    <n v="117"/>
    <n v="286"/>
    <n v="216"/>
    <n v="172"/>
    <n v="8014"/>
    <n v="6030"/>
    <n v="4834"/>
    <n v="2.518102337582216E-3"/>
    <n v="2.0642583116226307E-3"/>
    <n v="1.7128951947506935E-3"/>
    <n v="46.593023255813954"/>
    <n v="42.765957446808514"/>
    <n v="41.316239316239319"/>
    <n v="1.6627906976744187"/>
    <n v="1.5319148936170213"/>
    <n v="1.4700854700854702"/>
    <n v="28.02097902097902"/>
    <n v="27.916666666666668"/>
    <x v="11"/>
  </r>
  <r>
    <x v="2"/>
    <x v="1"/>
    <x v="2"/>
    <n v="1378"/>
    <n v="1157"/>
    <n v="1023"/>
    <n v="2454"/>
    <n v="2069"/>
    <n v="1833"/>
    <n v="72779"/>
    <n v="60577"/>
    <n v="53581"/>
    <n v="2.0174098960397058E-2"/>
    <n v="1.6938630259201302E-2"/>
    <n v="1.4976852856666322E-2"/>
    <n v="52.814949201741655"/>
    <n v="52.356957649092479"/>
    <n v="52.376344086021504"/>
    <n v="1.7808417997097243"/>
    <n v="1.7882454624027657"/>
    <n v="1.7917888563049853"/>
    <n v="29.657294213528932"/>
    <n v="29.278395360077333"/>
    <x v="12"/>
  </r>
  <r>
    <x v="2"/>
    <x v="2"/>
    <x v="2"/>
    <n v="34727"/>
    <n v="30366"/>
    <n v="25873"/>
    <n v="156937"/>
    <n v="135490"/>
    <n v="113949"/>
    <n v="5855121"/>
    <n v="5073953"/>
    <n v="4285738"/>
    <n v="0.50840778998382341"/>
    <n v="0.44456218362221844"/>
    <n v="0.37878408011781795"/>
    <n v="168.60428485040458"/>
    <n v="167.09322926957782"/>
    <n v="165.6451899663742"/>
    <n v="4.519163763066202"/>
    <n v="4.4618981755911218"/>
    <n v="4.404166505623623"/>
    <n v="37.308735352402557"/>
    <n v="37.448911358771866"/>
    <x v="13"/>
  </r>
  <r>
    <x v="2"/>
    <x v="3"/>
    <x v="2"/>
    <n v="0"/>
    <n v="0"/>
    <n v="0"/>
    <n v="0"/>
    <n v="0"/>
    <n v="0"/>
    <n v="0"/>
    <n v="0"/>
    <n v="0"/>
    <n v="0"/>
    <n v="0"/>
    <n v="0"/>
    <n v="0"/>
    <n v="0"/>
    <n v="0"/>
    <n v="0"/>
    <n v="0"/>
    <n v="0"/>
    <n v="0"/>
    <n v="0"/>
    <x v="2"/>
  </r>
  <r>
    <x v="2"/>
    <x v="4"/>
    <x v="2"/>
    <n v="0"/>
    <n v="0"/>
    <n v="0"/>
    <n v="0"/>
    <n v="0"/>
    <n v="0"/>
    <n v="0"/>
    <n v="0"/>
    <n v="0"/>
    <n v="0"/>
    <n v="0"/>
    <n v="0"/>
    <n v="0"/>
    <n v="0"/>
    <n v="0"/>
    <n v="0"/>
    <n v="0"/>
    <n v="0"/>
    <n v="0"/>
    <n v="0"/>
    <x v="2"/>
  </r>
  <r>
    <x v="2"/>
    <x v="5"/>
    <x v="2"/>
    <n v="1435"/>
    <n v="1040"/>
    <n v="849"/>
    <n v="2279"/>
    <n v="1673"/>
    <n v="1343"/>
    <n v="86900"/>
    <n v="63197"/>
    <n v="48059"/>
    <n v="2.1008586362967908E-2"/>
    <n v="1.5225735064450609E-2"/>
    <n v="1.2429470259344776E-2"/>
    <n v="60.557491289198609"/>
    <n v="60.76634615384615"/>
    <n v="56.606595995288572"/>
    <n v="1.5881533101045295"/>
    <n v="1.6086538461538462"/>
    <n v="1.5818610129564192"/>
    <n v="38.130759104870556"/>
    <n v="37.774656306037059"/>
    <x v="14"/>
  </r>
  <r>
    <x v="2"/>
    <x v="6"/>
    <x v="2"/>
    <n v="1760"/>
    <n v="1500"/>
    <n v="1327"/>
    <n v="3494"/>
    <n v="2916"/>
    <n v="2612"/>
    <n v="77986"/>
    <n v="63263"/>
    <n v="56323"/>
    <n v="2.5766628570608723E-2"/>
    <n v="2.1960194804496073E-2"/>
    <n v="1.9427452337044189E-2"/>
    <n v="44.310227272727275"/>
    <n v="42.175333333333334"/>
    <n v="42.443858327053505"/>
    <n v="1.9852272727272726"/>
    <n v="1.944"/>
    <n v="1.9683496608892239"/>
    <n v="22.319977103606181"/>
    <n v="21.695130315500688"/>
    <x v="15"/>
  </r>
  <r>
    <x v="2"/>
    <x v="7"/>
    <x v="2"/>
    <n v="24268"/>
    <n v="19533"/>
    <n v="16522"/>
    <n v="48536"/>
    <n v="40014"/>
    <n v="34231"/>
    <n v="1501655"/>
    <n v="1236286"/>
    <n v="1058136"/>
    <n v="0.35528667167700712"/>
    <n v="0.28596565674414781"/>
    <n v="0.24188422570658941"/>
    <n v="61.877987473215761"/>
    <n v="63.292172221368965"/>
    <n v="64.044062462171652"/>
    <n v="2"/>
    <n v="2.0485332514206727"/>
    <n v="2.0718436024694347"/>
    <n v="30.93899373660788"/>
    <n v="30.896336282301196"/>
    <x v="16"/>
  </r>
  <r>
    <x v="2"/>
    <x v="8"/>
    <x v="2"/>
    <n v="0"/>
    <n v="0"/>
    <n v="0"/>
    <n v="0"/>
    <n v="0"/>
    <n v="0"/>
    <n v="0"/>
    <n v="0"/>
    <n v="0"/>
    <n v="0"/>
    <n v="0"/>
    <n v="0"/>
    <n v="0"/>
    <n v="0"/>
    <n v="0"/>
    <n v="0"/>
    <n v="0"/>
    <n v="0"/>
    <n v="0"/>
    <n v="0"/>
    <x v="2"/>
  </r>
  <r>
    <x v="3"/>
    <x v="0"/>
    <x v="3"/>
    <n v="142"/>
    <n v="117"/>
    <n v="101"/>
    <n v="233"/>
    <n v="198"/>
    <n v="170"/>
    <n v="6179"/>
    <n v="5170"/>
    <n v="4400"/>
    <n v="2.0991264884248108E-3"/>
    <n v="1.7295619658148085E-3"/>
    <n v="1.4930406713444073E-3"/>
    <n v="43.514084507042256"/>
    <n v="44.188034188034187"/>
    <n v="43.564356435643568"/>
    <n v="1.6408450704225352"/>
    <n v="1.6923076923076923"/>
    <n v="1.6831683168316831"/>
    <n v="26.519313304721031"/>
    <n v="26.111111111111111"/>
    <x v="17"/>
  </r>
  <r>
    <x v="3"/>
    <x v="1"/>
    <x v="3"/>
    <n v="1020"/>
    <n v="850"/>
    <n v="749"/>
    <n v="1820"/>
    <n v="1498"/>
    <n v="1358"/>
    <n v="54502"/>
    <n v="44330"/>
    <n v="40156"/>
    <n v="1.5078232522488076E-2"/>
    <n v="1.2565193768740063E-2"/>
    <n v="1.1072153097395655E-2"/>
    <n v="53.43333333333333"/>
    <n v="52.152941176470591"/>
    <n v="53.612817089452605"/>
    <n v="1.7843137254901962"/>
    <n v="1.7623529411764707"/>
    <n v="1.8130841121495327"/>
    <n v="29.946153846153845"/>
    <n v="29.592790387182909"/>
    <x v="18"/>
  </r>
  <r>
    <x v="3"/>
    <x v="2"/>
    <x v="3"/>
    <n v="52213"/>
    <n v="45643"/>
    <n v="42193"/>
    <n v="228066"/>
    <n v="207793"/>
    <n v="195418"/>
    <n v="8591991"/>
    <n v="7793022"/>
    <n v="7336609"/>
    <n v="0.77184289676144102"/>
    <n v="0.67472134021953256"/>
    <n v="0.62372143609935227"/>
    <n v="164.55654722004098"/>
    <n v="170.73860175711499"/>
    <n v="173.88213684734436"/>
    <n v="4.3679926455097391"/>
    <n v="4.5525710404662272"/>
    <n v="4.6315265565378141"/>
    <n v="37.673265633632369"/>
    <n v="37.503775391856315"/>
    <x v="19"/>
  </r>
  <r>
    <x v="3"/>
    <x v="3"/>
    <x v="3"/>
    <n v="0"/>
    <n v="0"/>
    <n v="0"/>
    <n v="0"/>
    <n v="0"/>
    <n v="0"/>
    <n v="0"/>
    <n v="0"/>
    <n v="0"/>
    <n v="0"/>
    <n v="0"/>
    <n v="0"/>
    <n v="0"/>
    <n v="0"/>
    <n v="0"/>
    <n v="0"/>
    <n v="0"/>
    <n v="0"/>
    <n v="0"/>
    <n v="0"/>
    <x v="2"/>
  </r>
  <r>
    <x v="3"/>
    <x v="4"/>
    <x v="3"/>
    <n v="0"/>
    <n v="0"/>
    <n v="0"/>
    <n v="0"/>
    <n v="0"/>
    <n v="0"/>
    <n v="0"/>
    <n v="0"/>
    <n v="0"/>
    <n v="0"/>
    <n v="0"/>
    <n v="0"/>
    <n v="0"/>
    <n v="0"/>
    <n v="0"/>
    <n v="0"/>
    <n v="0"/>
    <n v="0"/>
    <n v="0"/>
    <n v="0"/>
    <x v="2"/>
  </r>
  <r>
    <x v="3"/>
    <x v="5"/>
    <x v="3"/>
    <n v="1272"/>
    <n v="1035"/>
    <n v="913"/>
    <n v="1976"/>
    <n v="1634"/>
    <n v="1459"/>
    <n v="73111"/>
    <n v="57612"/>
    <n v="51052"/>
    <n v="1.8803442910396897E-2"/>
    <n v="1.5299971236054076E-2"/>
    <n v="1.3496496365717267E-2"/>
    <n v="57.477201257861637"/>
    <n v="55.663768115942027"/>
    <n v="55.916757940854325"/>
    <n v="1.5534591194968554"/>
    <n v="1.578743961352657"/>
    <n v="1.5980284775465499"/>
    <n v="36.999493927125506"/>
    <n v="35.258261933904528"/>
    <x v="20"/>
  </r>
  <r>
    <x v="3"/>
    <x v="6"/>
    <x v="3"/>
    <n v="1673"/>
    <n v="1395"/>
    <n v="1218"/>
    <n v="3463"/>
    <n v="2971"/>
    <n v="2599"/>
    <n v="78287"/>
    <n v="66964"/>
    <n v="58039"/>
    <n v="2.4731257853061323E-2"/>
    <n v="2.0621700361638105E-2"/>
    <n v="1.8005183541559288E-2"/>
    <n v="46.794381350866708"/>
    <n v="48.002867383512545"/>
    <n v="47.651067323481115"/>
    <n v="2.0699342498505677"/>
    <n v="2.1297491039426522"/>
    <n v="2.1338259441707716"/>
    <n v="22.606699393589373"/>
    <n v="22.539212386401886"/>
    <x v="21"/>
  </r>
  <r>
    <x v="3"/>
    <x v="7"/>
    <x v="3"/>
    <n v="22888"/>
    <n v="18102"/>
    <n v="15063"/>
    <n v="44437"/>
    <n v="35964"/>
    <n v="30420"/>
    <n v="1391592"/>
    <n v="1122166"/>
    <n v="948169"/>
    <n v="0.3383437117399089"/>
    <n v="0.26759427953145015"/>
    <n v="0.2226700161629783"/>
    <n v="60.800069905627403"/>
    <n v="61.991271682686993"/>
    <n v="62.946889729801498"/>
    <n v="1.9414977280671093"/>
    <n v="1.9867417964865761"/>
    <n v="2.0195180242979487"/>
    <n v="31.31606544096136"/>
    <n v="31.202480258035813"/>
    <x v="22"/>
  </r>
  <r>
    <x v="3"/>
    <x v="8"/>
    <x v="3"/>
    <n v="0"/>
    <n v="0"/>
    <n v="0"/>
    <n v="0"/>
    <n v="0"/>
    <n v="0"/>
    <n v="0"/>
    <n v="0"/>
    <n v="0"/>
    <n v="0"/>
    <n v="0"/>
    <n v="0"/>
    <n v="0"/>
    <n v="0"/>
    <n v="0"/>
    <n v="0"/>
    <n v="0"/>
    <n v="0"/>
    <n v="0"/>
    <n v="0"/>
    <x v="2"/>
  </r>
  <r>
    <x v="4"/>
    <x v="0"/>
    <x v="4"/>
    <n v="97"/>
    <n v="71"/>
    <n v="58"/>
    <n v="150"/>
    <n v="114"/>
    <n v="93"/>
    <n v="4487"/>
    <n v="3334"/>
    <n v="2725"/>
    <n v="1.397423134452361E-3"/>
    <n v="1.0228561087228622E-3"/>
    <n v="8.3557259585811277E-4"/>
    <n v="46.257731958762889"/>
    <n v="46.95774647887324"/>
    <n v="46.982758620689658"/>
    <n v="1.5463917525773196"/>
    <n v="1.6056338028169015"/>
    <n v="1.603448275862069"/>
    <n v="29.913333333333334"/>
    <n v="29.245614035087719"/>
    <x v="23"/>
  </r>
  <r>
    <x v="4"/>
    <x v="1"/>
    <x v="4"/>
    <n v="1005"/>
    <n v="831"/>
    <n v="695"/>
    <n v="1950"/>
    <n v="1620"/>
    <n v="1340"/>
    <n v="58546"/>
    <n v="47541"/>
    <n v="39380"/>
    <n v="1.4478456186851781E-2"/>
    <n v="1.1971738399277444E-2"/>
    <n v="1.0012464726230835E-2"/>
    <n v="58.254726368159204"/>
    <n v="57.209386281588451"/>
    <n v="56.661870503597122"/>
    <n v="1.9402985074626866"/>
    <n v="1.9494584837545126"/>
    <n v="1.9280575539568345"/>
    <n v="30.023589743589742"/>
    <n v="29.346296296296295"/>
    <x v="24"/>
  </r>
  <r>
    <x v="4"/>
    <x v="2"/>
    <x v="4"/>
    <n v="70299"/>
    <n v="58821"/>
    <n v="53466"/>
    <n v="311358"/>
    <n v="275243"/>
    <n v="256364"/>
    <n v="11920757"/>
    <n v="10416651"/>
    <n v="9660250"/>
    <n v="1.0127572054522322"/>
    <n v="0.84740027001672502"/>
    <n v="0.77025386914051486"/>
    <n v="169.5722129760025"/>
    <n v="177.09068189932168"/>
    <n v="180.68024538959338"/>
    <n v="4.4290530448512779"/>
    <n v="4.679332211285085"/>
    <n v="4.7948976919911717"/>
    <n v="38.286335986228075"/>
    <n v="37.845289435153667"/>
    <x v="25"/>
  </r>
  <r>
    <x v="4"/>
    <x v="3"/>
    <x v="4"/>
    <n v="0"/>
    <n v="0"/>
    <n v="0"/>
    <n v="0"/>
    <n v="0"/>
    <n v="0"/>
    <n v="0"/>
    <n v="0"/>
    <n v="0"/>
    <n v="0"/>
    <n v="0"/>
    <n v="0"/>
    <n v="0"/>
    <n v="0"/>
    <n v="0"/>
    <n v="0"/>
    <n v="0"/>
    <n v="0"/>
    <n v="0"/>
    <n v="0"/>
    <x v="2"/>
  </r>
  <r>
    <x v="4"/>
    <x v="4"/>
    <x v="4"/>
    <n v="0"/>
    <n v="0"/>
    <n v="0"/>
    <n v="0"/>
    <n v="0"/>
    <n v="0"/>
    <n v="0"/>
    <n v="0"/>
    <n v="0"/>
    <n v="0"/>
    <n v="0"/>
    <n v="0"/>
    <n v="0"/>
    <n v="0"/>
    <n v="0"/>
    <n v="0"/>
    <n v="0"/>
    <n v="0"/>
    <n v="0"/>
    <n v="0"/>
    <x v="2"/>
  </r>
  <r>
    <x v="4"/>
    <x v="5"/>
    <x v="4"/>
    <n v="964"/>
    <n v="763"/>
    <n v="676"/>
    <n v="1814"/>
    <n v="1458"/>
    <n v="1331"/>
    <n v="71110"/>
    <n v="53913"/>
    <n v="47994"/>
    <n v="1.3887792800124494E-2"/>
    <n v="1.0992101562754139E-2"/>
    <n v="9.7387426689669685E-3"/>
    <n v="73.765560165975103"/>
    <n v="70.65923984272608"/>
    <n v="70.99704142011835"/>
    <n v="1.8817427385892116"/>
    <n v="1.910878112712975"/>
    <n v="1.9689349112426036"/>
    <n v="39.200661521499448"/>
    <n v="36.977366255144034"/>
    <x v="26"/>
  </r>
  <r>
    <x v="4"/>
    <x v="6"/>
    <x v="4"/>
    <n v="1460"/>
    <n v="1181"/>
    <n v="1012"/>
    <n v="3337"/>
    <n v="2881"/>
    <n v="2495"/>
    <n v="69560"/>
    <n v="58272"/>
    <n v="50026"/>
    <n v="2.1033379137118009E-2"/>
    <n v="1.7013986822559158E-2"/>
    <n v="1.4579301155317415E-2"/>
    <n v="47.643835616438359"/>
    <n v="49.341236240474174"/>
    <n v="49.432806324110672"/>
    <n v="2.2856164383561643"/>
    <n v="2.4394580863674853"/>
    <n v="2.4654150197628457"/>
    <n v="20.845070422535212"/>
    <n v="20.226310308920514"/>
    <x v="27"/>
  </r>
  <r>
    <x v="4"/>
    <x v="7"/>
    <x v="4"/>
    <n v="24165"/>
    <n v="19236"/>
    <n v="16039"/>
    <n v="48273"/>
    <n v="39294"/>
    <n v="33321"/>
    <n v="1533996"/>
    <n v="1248844"/>
    <n v="1060307"/>
    <n v="0.34813123756743608"/>
    <n v="0.27712197334356303"/>
    <n v="0.23106463560290122"/>
    <n v="63.48007448789572"/>
    <n v="64.922229153670202"/>
    <n v="66.108049130245021"/>
    <n v="1.9976412166356301"/>
    <n v="2.0427323767935124"/>
    <n v="2.0774985971693996"/>
    <n v="31.777515381269033"/>
    <n v="31.782053239680359"/>
    <x v="28"/>
  </r>
  <r>
    <x v="4"/>
    <x v="8"/>
    <x v="4"/>
    <n v="160"/>
    <n v="150"/>
    <n v="141"/>
    <n v="511"/>
    <n v="484"/>
    <n v="465"/>
    <n v="13299"/>
    <n v="12611"/>
    <n v="12057"/>
    <n v="2.3050278506430693E-3"/>
    <n v="2.1609636099778778E-3"/>
    <n v="2.0313057933792054E-3"/>
    <n v="83.118750000000006"/>
    <n v="84.073333333333338"/>
    <n v="85.510638297872347"/>
    <n v="3.1937500000000001"/>
    <n v="3.2266666666666666"/>
    <n v="3.2978723404255321"/>
    <n v="26.025440313111545"/>
    <n v="26.055785123966942"/>
    <x v="29"/>
  </r>
  <r>
    <x v="5"/>
    <x v="0"/>
    <x v="5"/>
    <n v="177"/>
    <n v="148"/>
    <n v="129"/>
    <n v="277"/>
    <n v="219"/>
    <n v="190"/>
    <n v="7991"/>
    <n v="6292"/>
    <n v="5457"/>
    <n v="2.3712281128946797E-3"/>
    <n v="1.9827218119119355E-3"/>
    <n v="1.728183200923241E-3"/>
    <n v="45.146892655367232"/>
    <n v="42.513513513513516"/>
    <n v="42.302325581395351"/>
    <n v="1.5649717514124293"/>
    <n v="1.4797297297297298"/>
    <n v="1.4728682170542635"/>
    <n v="28.848375451263539"/>
    <n v="28.730593607305938"/>
    <x v="30"/>
  </r>
  <r>
    <x v="5"/>
    <x v="1"/>
    <x v="5"/>
    <n v="1163"/>
    <n v="947"/>
    <n v="819"/>
    <n v="2233"/>
    <n v="1844"/>
    <n v="1634"/>
    <n v="66361"/>
    <n v="54135"/>
    <n v="47370"/>
    <n v="1.5580442346307979E-2"/>
    <n v="1.2686740242436505E-2"/>
    <n v="1.097195381051267E-2"/>
    <n v="57.060189165950128"/>
    <n v="57.164730728616682"/>
    <n v="57.838827838827839"/>
    <n v="1.9200343938091144"/>
    <n v="1.9472016895459345"/>
    <n v="1.9951159951159951"/>
    <n v="29.718316166592029"/>
    <n v="29.357375271149674"/>
    <x v="31"/>
  </r>
  <r>
    <x v="5"/>
    <x v="2"/>
    <x v="5"/>
    <n v="96289"/>
    <n v="76313"/>
    <n v="67143"/>
    <n v="402772"/>
    <n v="341111"/>
    <n v="310699"/>
    <n v="16029416"/>
    <n v="13135411"/>
    <n v="11824608"/>
    <n v="1.2899614901837051"/>
    <n v="1.0223476326515912"/>
    <n v="0.89949926092704791"/>
    <n v="166.47193345034219"/>
    <n v="172.12547010338997"/>
    <n v="176.11080827487601"/>
    <n v="4.1829492465390645"/>
    <n v="4.4698937271500272"/>
    <n v="4.6274220693147461"/>
    <n v="39.797741650362987"/>
    <n v="38.507732087209149"/>
    <x v="32"/>
  </r>
  <r>
    <x v="5"/>
    <x v="3"/>
    <x v="5"/>
    <n v="1320"/>
    <n v="1227"/>
    <n v="1038"/>
    <n v="2620"/>
    <n v="2451"/>
    <n v="2059"/>
    <n v="79649"/>
    <n v="74390"/>
    <n v="61832"/>
    <n v="1.7683735079214558E-2"/>
    <n v="1.6437835562269895E-2"/>
    <n v="1.3905846221382358E-2"/>
    <n v="60.340151515151518"/>
    <n v="60.627546862265689"/>
    <n v="59.568400770712913"/>
    <n v="1.9848484848484849"/>
    <n v="1.9975550122249388"/>
    <n v="1.9836223506743738"/>
    <n v="30.400381679389312"/>
    <n v="30.350877192982455"/>
    <x v="33"/>
  </r>
  <r>
    <x v="5"/>
    <x v="4"/>
    <x v="5"/>
    <n v="0"/>
    <n v="0"/>
    <n v="0"/>
    <n v="0"/>
    <n v="0"/>
    <n v="0"/>
    <n v="0"/>
    <n v="0"/>
    <n v="0"/>
    <n v="0"/>
    <n v="0"/>
    <n v="0"/>
    <n v="0"/>
    <n v="0"/>
    <n v="0"/>
    <n v="0"/>
    <n v="0"/>
    <n v="0"/>
    <n v="0"/>
    <n v="0"/>
    <x v="2"/>
  </r>
  <r>
    <x v="5"/>
    <x v="5"/>
    <x v="5"/>
    <n v="956"/>
    <n v="736"/>
    <n v="644"/>
    <n v="2013"/>
    <n v="1640"/>
    <n v="1451"/>
    <n v="85005"/>
    <n v="66616"/>
    <n v="57877"/>
    <n v="1.2807311163431151E-2"/>
    <n v="9.8600219835620583E-3"/>
    <n v="8.6275192356168005E-3"/>
    <n v="88.9173640167364"/>
    <n v="90.510869565217391"/>
    <n v="89.871118012422357"/>
    <n v="2.1056485355648538"/>
    <n v="2.2282608695652173"/>
    <n v="2.2531055900621118"/>
    <n v="42.228017883755591"/>
    <n v="40.619512195121949"/>
    <x v="34"/>
  </r>
  <r>
    <x v="5"/>
    <x v="6"/>
    <x v="5"/>
    <n v="1517"/>
    <n v="1229"/>
    <n v="1052"/>
    <n v="3131"/>
    <n v="2481"/>
    <n v="2108"/>
    <n v="71625"/>
    <n v="55263"/>
    <n v="47155"/>
    <n v="2.0322898572097337E-2"/>
    <n v="1.6464629100268708E-2"/>
    <n v="1.4093400987374027E-2"/>
    <n v="47.214897824653924"/>
    <n v="44.965825874694872"/>
    <n v="44.824144486692013"/>
    <n v="2.0639419907712591"/>
    <n v="2.0187144019528072"/>
    <n v="2.0038022813688214"/>
    <n v="22.876077930373683"/>
    <n v="22.274486094316806"/>
    <x v="35"/>
  </r>
  <r>
    <x v="5"/>
    <x v="7"/>
    <x v="5"/>
    <n v="28577"/>
    <n v="22775"/>
    <n v="19050"/>
    <n v="57106"/>
    <n v="46371"/>
    <n v="39285"/>
    <n v="1820134"/>
    <n v="1476639"/>
    <n v="1251928"/>
    <n v="0.38283946769599581"/>
    <n v="0.3051114139614482"/>
    <n v="0.25520844943866466"/>
    <n v="63.692270007348569"/>
    <n v="64.835960482985726"/>
    <n v="65.718005249343832"/>
    <n v="1.9983203275361305"/>
    <n v="2.0360482985729966"/>
    <n v="2.0622047244094488"/>
    <n v="31.872903022449481"/>
    <n v="31.844018891117294"/>
    <x v="36"/>
  </r>
  <r>
    <x v="5"/>
    <x v="8"/>
    <x v="5"/>
    <n v="2276"/>
    <n v="1992"/>
    <n v="1730"/>
    <n v="7044"/>
    <n v="6167"/>
    <n v="5360"/>
    <n v="194134"/>
    <n v="169987"/>
    <n v="148381"/>
    <n v="3.049104624264571E-2"/>
    <n v="2.6686363846814699E-2"/>
    <n v="2.3176410368970595E-2"/>
    <n v="85.296133567662565"/>
    <n v="85.334839357429715"/>
    <n v="85.769364161849708"/>
    <n v="3.0949033391915641"/>
    <n v="3.0958835341365463"/>
    <n v="3.098265895953757"/>
    <n v="27.560193072118114"/>
    <n v="27.563969515161343"/>
    <x v="37"/>
  </r>
  <r>
    <x v="6"/>
    <x v="0"/>
    <x v="6"/>
    <n v="183"/>
    <n v="147"/>
    <n v="127"/>
    <n v="312"/>
    <n v="247"/>
    <n v="220"/>
    <n v="8945"/>
    <n v="6980"/>
    <n v="6110"/>
    <n v="2.3468009614753772E-3"/>
    <n v="1.8851351985621882E-3"/>
    <n v="1.628654219165972E-3"/>
    <n v="48.879781420765028"/>
    <n v="47.482993197278908"/>
    <n v="48.110236220472444"/>
    <n v="1.7049180327868851"/>
    <n v="1.6802721088435375"/>
    <n v="1.7322834645669292"/>
    <n v="28.669871794871796"/>
    <n v="28.25910931174089"/>
    <x v="38"/>
  </r>
  <r>
    <x v="6"/>
    <x v="1"/>
    <x v="6"/>
    <n v="1091"/>
    <n v="864"/>
    <n v="732"/>
    <n v="2079"/>
    <n v="1655"/>
    <n v="1414"/>
    <n v="61685"/>
    <n v="48647"/>
    <n v="40635"/>
    <n v="1.3991037426063587E-2"/>
    <n v="1.1079978309916536E-2"/>
    <n v="9.3872038459015088E-3"/>
    <n v="56.539871677360217"/>
    <n v="56.304398148148145"/>
    <n v="55.51229508196721"/>
    <n v="1.9055912007332723"/>
    <n v="1.9155092592592593"/>
    <n v="1.9316939890710383"/>
    <n v="29.67051467051467"/>
    <n v="29.393957703927491"/>
    <x v="39"/>
  </r>
  <r>
    <x v="6"/>
    <x v="2"/>
    <x v="6"/>
    <n v="102628"/>
    <n v="78996"/>
    <n v="68659"/>
    <n v="421657"/>
    <n v="351137"/>
    <n v="318272"/>
    <n v="16974602"/>
    <n v="13821897"/>
    <n v="12468065"/>
    <n v="1.3161064976737431"/>
    <n v="1.0130485724191742"/>
    <n v="0.88048637821824005"/>
    <n v="165.3993257200764"/>
    <n v="174.96958073826522"/>
    <n v="181.59403719832798"/>
    <n v="4.108596094633044"/>
    <n v="4.444997215048863"/>
    <n v="4.6355466872514892"/>
    <n v="40.256896007892671"/>
    <n v="39.363259924189137"/>
    <x v="40"/>
  </r>
  <r>
    <x v="6"/>
    <x v="3"/>
    <x v="6"/>
    <n v="5300"/>
    <n v="4825"/>
    <n v="4366"/>
    <n v="10731"/>
    <n v="9756"/>
    <n v="8819"/>
    <n v="327968"/>
    <n v="297755"/>
    <n v="269356"/>
    <n v="6.7967459539997263E-2"/>
    <n v="6.1876036279337132E-2"/>
    <n v="5.5989797802193965E-2"/>
    <n v="61.88075471698113"/>
    <n v="61.710880829015544"/>
    <n v="61.693999083829596"/>
    <n v="2.0247169811320753"/>
    <n v="2.0219689119170985"/>
    <n v="2.0199267063673845"/>
    <n v="30.562668903177709"/>
    <n v="30.520192701927019"/>
    <x v="41"/>
  </r>
  <r>
    <x v="6"/>
    <x v="4"/>
    <x v="6"/>
    <n v="1815"/>
    <n v="1735"/>
    <n v="1671"/>
    <n v="3699"/>
    <n v="3532"/>
    <n v="3422"/>
    <n v="112775"/>
    <n v="107593"/>
    <n v="104466"/>
    <n v="2.3275648880206608E-2"/>
    <n v="2.2249724962621745E-2"/>
    <n v="2.1428985828553852E-2"/>
    <n v="62.134986225895318"/>
    <n v="62.013256484149856"/>
    <n v="62.517055655296232"/>
    <n v="2.03801652892562"/>
    <n v="2.0357348703170031"/>
    <n v="2.04787552363854"/>
    <n v="30.487969721546364"/>
    <n v="30.462344280860702"/>
    <x v="42"/>
  </r>
  <r>
    <x v="6"/>
    <x v="5"/>
    <x v="6"/>
    <n v="1015"/>
    <n v="821"/>
    <n v="707"/>
    <n v="2446"/>
    <n v="2044"/>
    <n v="1823"/>
    <n v="101290"/>
    <n v="83124"/>
    <n v="74080"/>
    <n v="1.3016409704357966E-2"/>
    <n v="1.052854420421467E-2"/>
    <n v="9.0666026216562369E-3"/>
    <n v="99.793103448275858"/>
    <n v="101.24725943970768"/>
    <n v="104.78076379066478"/>
    <n v="2.4098522167487686"/>
    <n v="2.4896467722289892"/>
    <n v="2.5785007072135784"/>
    <n v="41.41046606704824"/>
    <n v="40.667318982387478"/>
    <x v="43"/>
  </r>
  <r>
    <x v="6"/>
    <x v="6"/>
    <x v="6"/>
    <n v="1518"/>
    <n v="1178"/>
    <n v="989"/>
    <n v="3094"/>
    <n v="2375"/>
    <n v="1993"/>
    <n v="76231"/>
    <n v="57332"/>
    <n v="47996"/>
    <n v="1.9466906336172801E-2"/>
    <n v="1.5106729686437127E-2"/>
    <n v="1.2682984431142885E-2"/>
    <n v="50.218050065876156"/>
    <n v="48.668930390492363"/>
    <n v="48.529828109201212"/>
    <n v="2.0382081686429512"/>
    <n v="2.0161290322580645"/>
    <n v="2.0151668351870575"/>
    <n v="24.638332255979314"/>
    <n v="24.13978947368421"/>
    <x v="44"/>
  </r>
  <r>
    <x v="6"/>
    <x v="7"/>
    <x v="6"/>
    <n v="32785"/>
    <n v="25638"/>
    <n v="21118"/>
    <n v="66731"/>
    <n v="53562"/>
    <n v="44686"/>
    <n v="2143319"/>
    <n v="1720941"/>
    <n v="1439051"/>
    <n v="0.42043644547524717"/>
    <n v="0.32878296748800939"/>
    <n v="0.27081826614446458"/>
    <n v="65.374988561842301"/>
    <n v="67.124619705125198"/>
    <n v="68.143337437257316"/>
    <n v="2.0354125362208326"/>
    <n v="2.0891645214135268"/>
    <n v="2.1160147741263375"/>
    <n v="32.11879036729556"/>
    <n v="32.129886860087375"/>
    <x v="45"/>
  </r>
  <r>
    <x v="6"/>
    <x v="8"/>
    <x v="6"/>
    <n v="3392"/>
    <n v="2977"/>
    <n v="2672"/>
    <n v="10863"/>
    <n v="9655"/>
    <n v="8784"/>
    <n v="303857"/>
    <n v="269994"/>
    <n v="245507"/>
    <n v="4.349917410559824E-2"/>
    <n v="3.8177193783126763E-2"/>
    <n v="3.426585884733447E-2"/>
    <n v="89.580483490566039"/>
    <n v="90.693315418206254"/>
    <n v="91.881362275449106"/>
    <n v="3.2025353773584904"/>
    <n v="3.2431978501847496"/>
    <n v="3.2874251497005988"/>
    <n v="27.971738930313908"/>
    <n v="27.96416364577939"/>
    <x v="46"/>
  </r>
  <r>
    <x v="7"/>
    <x v="0"/>
    <x v="7"/>
    <n v="140"/>
    <n v="114"/>
    <n v="95"/>
    <n v="209"/>
    <n v="176"/>
    <n v="149"/>
    <n v="6075"/>
    <n v="5232"/>
    <n v="4321"/>
    <n v="1.7505501322609396E-3"/>
    <n v="1.4254479648410508E-3"/>
    <n v="1.1878733040342091E-3"/>
    <n v="43.392857142857146"/>
    <n v="45.89473684210526"/>
    <n v="45.484210526315792"/>
    <n v="1.4928571428571429"/>
    <n v="1.5438596491228069"/>
    <n v="1.5684210526315789"/>
    <n v="29.066985645933013"/>
    <n v="29.727272727272727"/>
    <x v="47"/>
  </r>
  <r>
    <x v="7"/>
    <x v="1"/>
    <x v="7"/>
    <n v="1083"/>
    <n v="884"/>
    <n v="778"/>
    <n v="2148"/>
    <n v="1755"/>
    <n v="1564"/>
    <n v="63424"/>
    <n v="51517"/>
    <n v="45169"/>
    <n v="1.3541755665989983E-2"/>
    <n v="1.1053473692276218E-2"/>
    <n v="9.7280571635643635E-3"/>
    <n v="58.563250230840261"/>
    <n v="58.277149321266968"/>
    <n v="58.05784061696658"/>
    <n v="1.9833795013850415"/>
    <n v="1.9852941176470589"/>
    <n v="2.0102827763496145"/>
    <n v="29.527001862197395"/>
    <n v="29.354415954415956"/>
    <x v="48"/>
  </r>
  <r>
    <x v="7"/>
    <x v="2"/>
    <x v="7"/>
    <n v="111700"/>
    <n v="85367"/>
    <n v="73264"/>
    <n v="440135"/>
    <n v="362154"/>
    <n v="324535"/>
    <n v="17480953"/>
    <n v="14095945"/>
    <n v="12568156"/>
    <n v="1.3966889269539069"/>
    <n v="1.0674229510051403"/>
    <n v="0.91608789207118202"/>
    <n v="156.49913160250671"/>
    <n v="165.12170979418278"/>
    <n v="171.54613452718934"/>
    <n v="3.9403312444046552"/>
    <n v="4.2423184602949622"/>
    <n v="4.4296653199388514"/>
    <n v="39.717252661115339"/>
    <n v="38.922516388055911"/>
    <x v="49"/>
  </r>
  <r>
    <x v="7"/>
    <x v="3"/>
    <x v="7"/>
    <n v="5485"/>
    <n v="4824"/>
    <n v="4366"/>
    <n v="11006"/>
    <n v="9851"/>
    <n v="8885"/>
    <n v="335113"/>
    <n v="299423"/>
    <n v="270054"/>
    <n v="6.8584053396080383E-2"/>
    <n v="6.0318955985905524E-2"/>
    <n v="5.4592156267509018E-2"/>
    <n v="61.096262534184142"/>
    <n v="62.069444444444443"/>
    <n v="61.853870819972514"/>
    <n v="2.0065633546034638"/>
    <n v="2.0420812603648426"/>
    <n v="2.0350435180943656"/>
    <n v="30.448210067236054"/>
    <n v="30.395188305755759"/>
    <x v="50"/>
  </r>
  <r>
    <x v="7"/>
    <x v="4"/>
    <x v="7"/>
    <n v="11974"/>
    <n v="10932"/>
    <n v="9986"/>
    <n v="22955"/>
    <n v="21154"/>
    <n v="19184"/>
    <n v="708624"/>
    <n v="652962"/>
    <n v="594251"/>
    <n v="0.14972205202637492"/>
    <n v="0.13669295747054711"/>
    <n v="0.12486424014826961"/>
    <n v="59.180223818272921"/>
    <n v="59.729418221734356"/>
    <n v="59.50841177648708"/>
    <n v="1.9170703190245533"/>
    <n v="1.9350530552506404"/>
    <n v="1.9210895253354696"/>
    <n v="30.870137225005447"/>
    <n v="30.867070057672308"/>
    <x v="51"/>
  </r>
  <r>
    <x v="7"/>
    <x v="5"/>
    <x v="7"/>
    <n v="798"/>
    <n v="633"/>
    <n v="543"/>
    <n v="1585"/>
    <n v="1325"/>
    <n v="1150"/>
    <n v="61577"/>
    <n v="50284"/>
    <n v="41846"/>
    <n v="9.9781357538873561E-3"/>
    <n v="7.914987383722677E-3"/>
    <n v="6.789633727269216E-3"/>
    <n v="77.164160401002505"/>
    <n v="79.437598736176938"/>
    <n v="77.064456721915292"/>
    <n v="1.9862155388471179"/>
    <n v="2.0932069510268563"/>
    <n v="2.117863720073665"/>
    <n v="38.849842271293376"/>
    <n v="37.950188679245286"/>
    <x v="52"/>
  </r>
  <r>
    <x v="7"/>
    <x v="6"/>
    <x v="7"/>
    <n v="1589"/>
    <n v="1274"/>
    <n v="1095"/>
    <n v="3296"/>
    <n v="2638"/>
    <n v="2262"/>
    <n v="78340"/>
    <n v="61683"/>
    <n v="52681"/>
    <n v="1.9868744001161665E-2"/>
    <n v="1.5930006203574553E-2"/>
    <n v="1.3691802820183778E-2"/>
    <n v="49.30144745122719"/>
    <n v="48.416797488226059"/>
    <n v="48.110502283105021"/>
    <n v="2.0742605412208936"/>
    <n v="2.0706436420722136"/>
    <n v="2.0657534246575344"/>
    <n v="23.768203883495147"/>
    <n v="23.38248673237301"/>
    <x v="53"/>
  </r>
  <r>
    <x v="7"/>
    <x v="7"/>
    <x v="7"/>
    <n v="36256"/>
    <n v="29079"/>
    <n v="24474"/>
    <n v="78440"/>
    <n v="64400"/>
    <n v="54859"/>
    <n v="2524755"/>
    <n v="2069852"/>
    <n v="1769511"/>
    <n v="0.45334246853751875"/>
    <n v="0.36360176640011332"/>
    <n v="0.30602117097824455"/>
    <n v="69.636887687555159"/>
    <n v="71.180301936105096"/>
    <n v="72.301667075263552"/>
    <n v="2.1635039717563989"/>
    <n v="2.2146566250558823"/>
    <n v="2.2415216147748631"/>
    <n v="32.187085670576238"/>
    <n v="32.140559006211177"/>
    <x v="54"/>
  </r>
  <r>
    <x v="7"/>
    <x v="8"/>
    <x v="7"/>
    <n v="3399"/>
    <n v="2893"/>
    <n v="2526"/>
    <n v="11068"/>
    <n v="9644"/>
    <n v="8613"/>
    <n v="315490"/>
    <n v="274739"/>
    <n v="245797"/>
    <n v="4.2500856425392385E-2"/>
    <n v="3.6173868090220697E-2"/>
    <n v="3.1584925957793816E-2"/>
    <n v="92.818476022359519"/>
    <n v="94.966816453508471"/>
    <n v="97.306809184481395"/>
    <n v="3.2562518387761106"/>
    <n v="3.3335637746284132"/>
    <n v="3.4097387173396676"/>
    <n v="28.504698229129019"/>
    <n v="28.488075487349647"/>
    <x v="55"/>
  </r>
  <r>
    <x v="8"/>
    <x v="0"/>
    <x v="8"/>
    <n v="137"/>
    <n v="116"/>
    <n v="102"/>
    <n v="278"/>
    <n v="246"/>
    <n v="206"/>
    <n v="8353"/>
    <n v="7502"/>
    <n v="6380"/>
    <n v="1.6531773428980141E-3"/>
    <n v="1.3997705969063478E-3"/>
    <n v="1.2308327662452368E-3"/>
    <n v="60.970802919708028"/>
    <n v="64.672413793103445"/>
    <n v="62.549019607843135"/>
    <n v="2.0291970802919708"/>
    <n v="2.1206896551724137"/>
    <n v="2.0196078431372548"/>
    <n v="30.046762589928058"/>
    <n v="30.495934959349594"/>
    <x v="56"/>
  </r>
  <r>
    <x v="8"/>
    <x v="1"/>
    <x v="8"/>
    <n v="1184"/>
    <n v="1001"/>
    <n v="877"/>
    <n v="2196"/>
    <n v="1854"/>
    <n v="1662"/>
    <n v="64541"/>
    <n v="54840"/>
    <n v="49063"/>
    <n v="1.4287313678768237E-2"/>
    <n v="1.2079054892269431E-2"/>
    <n v="1.0582748392128163E-2"/>
    <n v="54.510979729729726"/>
    <n v="54.785214785214784"/>
    <n v="55.944127708095785"/>
    <n v="1.8547297297297298"/>
    <n v="1.852147852147852"/>
    <n v="1.8950969213226909"/>
    <n v="29.390255009107467"/>
    <n v="29.579288025889969"/>
    <x v="57"/>
  </r>
  <r>
    <x v="8"/>
    <x v="2"/>
    <x v="8"/>
    <n v="124208"/>
    <n v="94442"/>
    <n v="80655"/>
    <n v="439850"/>
    <n v="355842"/>
    <n v="317116"/>
    <n v="17327404"/>
    <n v="13732984"/>
    <n v="12152779"/>
    <n v="1.4988164336253762"/>
    <n v="1.1396304716640457"/>
    <n v="0.97326290942656446"/>
    <n v="139.50312379234833"/>
    <n v="145.41182948264543"/>
    <n v="150.67607711859154"/>
    <n v="3.541237279402293"/>
    <n v="3.767836343999492"/>
    <n v="3.9317587254354969"/>
    <n v="39.393893372740706"/>
    <n v="38.592926073931686"/>
    <x v="58"/>
  </r>
  <r>
    <x v="8"/>
    <x v="3"/>
    <x v="8"/>
    <n v="3983"/>
    <n v="3432"/>
    <n v="3080"/>
    <n v="8181"/>
    <n v="7162"/>
    <n v="6471"/>
    <n v="250051"/>
    <n v="216910"/>
    <n v="194793"/>
    <n v="4.8062812823086061E-2"/>
    <n v="4.1413902487780908E-2"/>
    <n v="3.7166322745444409E-2"/>
    <n v="62.779563143359276"/>
    <n v="63.202214452214449"/>
    <n v="63.244480519480518"/>
    <n v="2.0539794125031383"/>
    <n v="2.0868298368298368"/>
    <n v="2.1009740259740259"/>
    <n v="30.56484537342623"/>
    <n v="30.286232895839152"/>
    <x v="59"/>
  </r>
  <r>
    <x v="8"/>
    <x v="4"/>
    <x v="8"/>
    <n v="8324"/>
    <n v="7236"/>
    <n v="6563"/>
    <n v="17165"/>
    <n v="15079"/>
    <n v="13894"/>
    <n v="539945"/>
    <n v="473196"/>
    <n v="436831"/>
    <n v="0.10044560731593481"/>
    <n v="8.7316724475985624E-2"/>
    <n v="7.9195641616347928E-2"/>
    <n v="64.866049975973084"/>
    <n v="65.394693200663355"/>
    <n v="66.559652597897298"/>
    <n v="2.0621095627102353"/>
    <n v="2.0838861249309009"/>
    <n v="2.1170196556452843"/>
    <n v="31.456160792309934"/>
    <n v="31.381126069367994"/>
    <x v="60"/>
  </r>
  <r>
    <x v="8"/>
    <x v="5"/>
    <x v="8"/>
    <n v="626"/>
    <n v="492"/>
    <n v="421"/>
    <n v="1115"/>
    <n v="917"/>
    <n v="797"/>
    <n v="43693"/>
    <n v="35410"/>
    <n v="28985"/>
    <n v="7.553934428132532E-3"/>
    <n v="5.9369580489476124E-3"/>
    <n v="5.0802019077376935E-3"/>
    <n v="69.79712460063898"/>
    <n v="71.971544715447152"/>
    <n v="68.847980997624703"/>
    <n v="1.781150159744409"/>
    <n v="1.8638211382113821"/>
    <n v="1.8931116389548694"/>
    <n v="39.186547085201795"/>
    <n v="38.615049073064341"/>
    <x v="61"/>
  </r>
  <r>
    <x v="8"/>
    <x v="6"/>
    <x v="8"/>
    <n v="1686"/>
    <n v="1377"/>
    <n v="1164"/>
    <n v="3319"/>
    <n v="2748"/>
    <n v="2292"/>
    <n v="81912"/>
    <n v="67775"/>
    <n v="56348"/>
    <n v="2.0344941606759502E-2"/>
    <n v="1.6616242344310698E-2"/>
    <n v="1.4045973920680938E-2"/>
    <n v="48.583629893238431"/>
    <n v="49.219317356572262"/>
    <n v="48.408934707903782"/>
    <n v="1.9685646500593119"/>
    <n v="1.9956427015250544"/>
    <n v="1.9690721649484537"/>
    <n v="24.679722808074722"/>
    <n v="24.663391557496361"/>
    <x v="62"/>
  </r>
  <r>
    <x v="8"/>
    <x v="7"/>
    <x v="8"/>
    <n v="39762"/>
    <n v="31895"/>
    <n v="26981"/>
    <n v="86395"/>
    <n v="70984"/>
    <n v="61055"/>
    <n v="2754025"/>
    <n v="2262818"/>
    <n v="1945872"/>
    <n v="0.4798075730533638"/>
    <n v="0.38487657920972379"/>
    <n v="0.32557940064767382"/>
    <n v="69.262738292842414"/>
    <n v="70.94585358206615"/>
    <n v="72.120084503910164"/>
    <n v="2.1728031789145414"/>
    <n v="2.2255525944505408"/>
    <n v="2.2628886994551722"/>
    <n v="31.877134093408184"/>
    <n v="31.877859799391413"/>
    <x v="63"/>
  </r>
  <r>
    <x v="8"/>
    <x v="8"/>
    <x v="8"/>
    <n v="2667"/>
    <n v="2231"/>
    <n v="1950"/>
    <n v="8050"/>
    <n v="6828"/>
    <n v="6005"/>
    <n v="219143"/>
    <n v="184953"/>
    <n v="161823"/>
    <n v="3.2182656740941631E-2"/>
    <n v="2.6921450014638464E-2"/>
    <n v="2.353062641351188E-2"/>
    <n v="82.168353955755535"/>
    <n v="82.901389511429855"/>
    <n v="82.98615384615384"/>
    <n v="3.0183727034120733"/>
    <n v="3.0605109816225906"/>
    <n v="3.0794871794871796"/>
    <n v="27.222732919254657"/>
    <n v="27.08743409490334"/>
    <x v="64"/>
  </r>
  <r>
    <x v="9"/>
    <x v="0"/>
    <x v="9"/>
    <n v="104"/>
    <n v="90"/>
    <n v="79"/>
    <n v="152"/>
    <n v="120"/>
    <n v="108"/>
    <n v="4550"/>
    <n v="3609"/>
    <n v="3224"/>
    <n v="1.2701134990520434E-3"/>
    <n v="1.0991366818719607E-3"/>
    <n v="9.6479775408760983E-4"/>
    <n v="43.75"/>
    <n v="40.1"/>
    <n v="40.810126582278478"/>
    <n v="1.4615384615384615"/>
    <n v="1.3333333333333333"/>
    <n v="1.3670886075949367"/>
    <n v="29.934210526315791"/>
    <n v="30.074999999999999"/>
    <x v="65"/>
  </r>
  <r>
    <x v="9"/>
    <x v="1"/>
    <x v="9"/>
    <n v="1152"/>
    <n v="973"/>
    <n v="854"/>
    <n v="2045"/>
    <n v="1695"/>
    <n v="1500"/>
    <n v="60177"/>
    <n v="50315"/>
    <n v="44454"/>
    <n v="1.4068949527961097E-2"/>
    <n v="1.1882888794015752E-2"/>
    <n v="1.042958584798505E-2"/>
    <n v="52.236979166666664"/>
    <n v="51.711202466598152"/>
    <n v="52.053864168618269"/>
    <n v="1.7751736111111112"/>
    <n v="1.7420349434737923"/>
    <n v="1.7564402810304449"/>
    <n v="29.426405867970661"/>
    <n v="29.684365781710916"/>
    <x v="66"/>
  </r>
  <r>
    <x v="9"/>
    <x v="2"/>
    <x v="9"/>
    <n v="131489"/>
    <n v="100345"/>
    <n v="85742"/>
    <n v="354527"/>
    <n v="282668"/>
    <n v="248474"/>
    <n v="13581087"/>
    <n v="10567186"/>
    <n v="9212510"/>
    <n v="1.605826479585136"/>
    <n v="1.2254763371382431"/>
    <n v="1.0471353041896183"/>
    <n v="103.28686810303523"/>
    <n v="105.30854551796303"/>
    <n v="107.44454293111893"/>
    <n v="2.6962483553757348"/>
    <n v="2.8169614828840501"/>
    <n v="2.897926337150988"/>
    <n v="38.307623960939509"/>
    <n v="37.383736397469825"/>
    <x v="67"/>
  </r>
  <r>
    <x v="9"/>
    <x v="3"/>
    <x v="9"/>
    <n v="4044"/>
    <n v="3573"/>
    <n v="3247"/>
    <n v="8446"/>
    <n v="7497"/>
    <n v="6809"/>
    <n v="264407"/>
    <n v="232385"/>
    <n v="210953"/>
    <n v="4.9387874905446771E-2"/>
    <n v="4.3635726270316838E-2"/>
    <n v="3.965440895598063E-2"/>
    <n v="65.382542037586546"/>
    <n v="65.039182759585785"/>
    <n v="64.968586387434556"/>
    <n v="2.0885262116716121"/>
    <n v="2.09823677581864"/>
    <n v="2.0970126270403449"/>
    <n v="31.305588444233958"/>
    <n v="30.997065492863811"/>
    <x v="68"/>
  </r>
  <r>
    <x v="9"/>
    <x v="4"/>
    <x v="9"/>
    <n v="11442"/>
    <n v="10151"/>
    <n v="9321"/>
    <n v="22064"/>
    <n v="19752"/>
    <n v="18284"/>
    <n v="696667"/>
    <n v="621003"/>
    <n v="574732"/>
    <n v="0.13973691015532194"/>
    <n v="0.12397040508535859"/>
    <n v="0.11383392235253939"/>
    <n v="60.886820485929036"/>
    <n v="61.176534331592947"/>
    <n v="61.659907735221545"/>
    <n v="1.9283342073064149"/>
    <n v="1.9458181459954684"/>
    <n v="1.9615921038515181"/>
    <n v="31.574827773749092"/>
    <n v="31.440006075334143"/>
    <x v="69"/>
  </r>
  <r>
    <x v="9"/>
    <x v="5"/>
    <x v="9"/>
    <n v="569"/>
    <n v="486"/>
    <n v="436"/>
    <n v="1034"/>
    <n v="881"/>
    <n v="799"/>
    <n v="36360"/>
    <n v="30504"/>
    <n v="27263"/>
    <n v="6.9489863553905068E-3"/>
    <n v="5.9353380821085874E-3"/>
    <n v="5.3247065921797204E-3"/>
    <n v="63.901581722319861"/>
    <n v="62.76543209876543"/>
    <n v="62.529816513761467"/>
    <n v="1.8172231985940246"/>
    <n v="1.8127572016460904"/>
    <n v="1.8325688073394495"/>
    <n v="35.16441005802708"/>
    <n v="34.624290578887624"/>
    <x v="70"/>
  </r>
  <r>
    <x v="9"/>
    <x v="6"/>
    <x v="9"/>
    <n v="1431"/>
    <n v="1212"/>
    <n v="1044"/>
    <n v="2747"/>
    <n v="2359"/>
    <n v="2077"/>
    <n v="66852"/>
    <n v="56815"/>
    <n v="49516"/>
    <n v="1.7476273241764175E-2"/>
    <n v="1.4801707315875736E-2"/>
    <n v="1.2749985509714745E-2"/>
    <n v="46.716981132075475"/>
    <n v="46.877062706270628"/>
    <n v="47.429118773946357"/>
    <n v="1.9196366177498252"/>
    <n v="1.9463696369636965"/>
    <n v="1.9894636015325671"/>
    <n v="24.336366945759011"/>
    <n v="24.084357778719795"/>
    <x v="71"/>
  </r>
  <r>
    <x v="9"/>
    <x v="7"/>
    <x v="9"/>
    <n v="41107"/>
    <n v="33308"/>
    <n v="28426"/>
    <n v="83134"/>
    <n v="68794"/>
    <n v="59752"/>
    <n v="2596350"/>
    <n v="2142753"/>
    <n v="1861931"/>
    <n v="0.50202457313011883"/>
    <n v="0.40677827333101407"/>
    <n v="0.34715621465435947"/>
    <n v="63.160775537013158"/>
    <n v="64.331481926263962"/>
    <n v="65.500985013719827"/>
    <n v="2.0223806164400222"/>
    <n v="2.0653896961690883"/>
    <n v="2.1020192781256597"/>
    <n v="31.230904323140955"/>
    <n v="31.147382039131319"/>
    <x v="72"/>
  </r>
  <r>
    <x v="9"/>
    <x v="8"/>
    <x v="9"/>
    <n v="2402"/>
    <n v="2006"/>
    <n v="1765"/>
    <n v="7068"/>
    <n v="5990"/>
    <n v="5315"/>
    <n v="186977"/>
    <n v="157337"/>
    <n v="139359"/>
    <n v="2.9334736776182771E-2"/>
    <n v="2.4498535375946148E-2"/>
    <n v="2.1555291594489004E-2"/>
    <n v="77.84221482098252"/>
    <n v="78.433200398803592"/>
    <n v="78.956940509915015"/>
    <n v="2.9425478767693587"/>
    <n v="2.9860418743768693"/>
    <n v="3.011331444759207"/>
    <n v="26.454018109790606"/>
    <n v="26.266611018363939"/>
    <x v="7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58BC42E-FC2B-4584-8C31-0CC1AB58A849}" name="PivotTable1" cacheId="0" applyNumberFormats="0" applyBorderFormats="0" applyFontFormats="0" applyPatternFormats="0" applyAlignmentFormats="0" applyWidthHeightFormats="1" dataCaption="Values" updatedVersion="8" minRefreshableVersion="3" rowGrandTotals="0" colGrandTotals="0" itemPrintTitles="1" createdVersion="6" indent="0" outline="1" outlineData="1" multipleFieldFilters="0" rowHeaderCaption="Year">
  <location ref="A5:D15" firstHeaderRow="0" firstDataRow="1" firstDataCol="1" rowPageCount="1" colPageCount="1"/>
  <pivotFields count="24">
    <pivotField axis="axisRow" showAll="0" insertBlankRow="1">
      <items count="11">
        <item x="0"/>
        <item x="1"/>
        <item x="2"/>
        <item x="3"/>
        <item x="4"/>
        <item x="5"/>
        <item x="6"/>
        <item x="7"/>
        <item x="8"/>
        <item x="9"/>
        <item t="default"/>
      </items>
    </pivotField>
    <pivotField name="Generic Name" axis="axisPage" showAll="0" insertBlankRow="1">
      <items count="10">
        <item x="0"/>
        <item x="1"/>
        <item x="2"/>
        <item x="3"/>
        <item x="4"/>
        <item x="5"/>
        <item x="6"/>
        <item x="7"/>
        <item x="8"/>
        <item t="default"/>
      </items>
    </pivotField>
    <pivotField showAll="0" insertBlankRow="1"/>
    <pivotField dataField="1" showAll="0" insertBlankRow="1"/>
    <pivotField dataField="1" showAll="0" insertBlankRow="1"/>
    <pivotField dataField="1" showAll="0" insertBlankRow="1"/>
    <pivotField showAll="0" insertBlankRow="1"/>
    <pivotField showAll="0" insertBlankRow="1"/>
    <pivotField showAll="0" insertBlankRow="1"/>
    <pivotField showAll="0" insertBlankRow="1"/>
    <pivotField showAll="0" insertBlankRow="1"/>
    <pivotField showAll="0" insertBlankRow="1"/>
    <pivotField numFmtId="165" showAll="0" insertBlankRow="1"/>
    <pivotField numFmtId="165" showAll="0" insertBlankRow="1"/>
    <pivotField numFmtId="165" showAll="0" insertBlankRow="1"/>
    <pivotField numFmtId="165" showAll="0" insertBlankRow="1"/>
    <pivotField numFmtId="165" showAll="0" insertBlankRow="1"/>
    <pivotField numFmtId="165" showAll="0" insertBlankRow="1"/>
    <pivotField numFmtId="165" showAll="0" insertBlankRow="1"/>
    <pivotField numFmtId="165" showAll="0" insertBlankRow="1"/>
    <pivotField numFmtId="165" showAll="0" insertBlankRow="1"/>
    <pivotField numFmtId="165" showAll="0" insertBlankRow="1"/>
    <pivotField numFmtId="165" showAll="0" insertBlankRow="1"/>
    <pivotField numFmtId="165" showAll="0" insertBlankRow="1"/>
  </pivotFields>
  <rowFields count="1">
    <field x="0"/>
  </rowFields>
  <rowItems count="10">
    <i>
      <x/>
    </i>
    <i>
      <x v="1"/>
    </i>
    <i>
      <x v="2"/>
    </i>
    <i>
      <x v="3"/>
    </i>
    <i>
      <x v="4"/>
    </i>
    <i>
      <x v="5"/>
    </i>
    <i>
      <x v="6"/>
    </i>
    <i>
      <x v="7"/>
    </i>
    <i>
      <x v="8"/>
    </i>
    <i>
      <x v="9"/>
    </i>
  </rowItems>
  <colFields count="1">
    <field x="-2"/>
  </colFields>
  <colItems count="3">
    <i>
      <x/>
    </i>
    <i i="1">
      <x v="1"/>
    </i>
    <i i="2">
      <x v="2"/>
    </i>
  </colItems>
  <pageFields count="1">
    <pageField fld="1" item="3" hier="-1"/>
  </pageFields>
  <dataFields count="3">
    <dataField name="Number of Users (90-Day Washout Period) " fld="4" baseField="0" baseItem="0"/>
    <dataField name="Number of Users (180-Day Washout Period) " fld="3" baseField="0" baseItem="0"/>
    <dataField name="Number of Users (270-Day Washout Period) " fld="5" baseField="0" baseItem="0"/>
  </dataFields>
  <formats count="35">
    <format dxfId="221">
      <pivotArea type="all" dataOnly="0" outline="0" fieldPosition="0"/>
    </format>
    <format dxfId="220">
      <pivotArea outline="0" collapsedLevelsAreSubtotals="1" fieldPosition="0"/>
    </format>
    <format dxfId="219">
      <pivotArea field="0" type="button" dataOnly="0" labelOnly="1" outline="0" axis="axisRow" fieldPosition="0"/>
    </format>
    <format dxfId="218">
      <pivotArea dataOnly="0" labelOnly="1" fieldPosition="0">
        <references count="1">
          <reference field="0" count="0"/>
        </references>
      </pivotArea>
    </format>
    <format dxfId="217">
      <pivotArea dataOnly="0" labelOnly="1" grandRow="1" outline="0" fieldPosition="0"/>
    </format>
    <format dxfId="216">
      <pivotArea dataOnly="0" labelOnly="1" outline="0" fieldPosition="0">
        <references count="1">
          <reference field="4294967294" count="3">
            <x v="0"/>
            <x v="1"/>
            <x v="2"/>
          </reference>
        </references>
      </pivotArea>
    </format>
    <format dxfId="215">
      <pivotArea type="all" dataOnly="0" outline="0" fieldPosition="0"/>
    </format>
    <format dxfId="214">
      <pivotArea outline="0" collapsedLevelsAreSubtotals="1" fieldPosition="0"/>
    </format>
    <format dxfId="213">
      <pivotArea field="0" type="button" dataOnly="0" labelOnly="1" outline="0" axis="axisRow" fieldPosition="0"/>
    </format>
    <format dxfId="212">
      <pivotArea dataOnly="0" labelOnly="1" fieldPosition="0">
        <references count="1">
          <reference field="0" count="0"/>
        </references>
      </pivotArea>
    </format>
    <format dxfId="211">
      <pivotArea dataOnly="0" labelOnly="1" grandRow="1" outline="0" fieldPosition="0"/>
    </format>
    <format dxfId="210">
      <pivotArea dataOnly="0" labelOnly="1" outline="0" fieldPosition="0">
        <references count="1">
          <reference field="4294967294" count="3">
            <x v="0"/>
            <x v="1"/>
            <x v="2"/>
          </reference>
        </references>
      </pivotArea>
    </format>
    <format dxfId="209">
      <pivotArea field="1" type="button" dataOnly="0" labelOnly="1" outline="0" axis="axisPage" fieldPosition="0"/>
    </format>
    <format dxfId="208">
      <pivotArea dataOnly="0" labelOnly="1" outline="0" fieldPosition="0">
        <references count="1">
          <reference field="1" count="1">
            <x v="0"/>
          </reference>
        </references>
      </pivotArea>
    </format>
    <format dxfId="207">
      <pivotArea field="0" type="button" dataOnly="0" labelOnly="1" outline="0" axis="axisRow" fieldPosition="0"/>
    </format>
    <format dxfId="206">
      <pivotArea dataOnly="0" labelOnly="1" outline="0" fieldPosition="0">
        <references count="1">
          <reference field="4294967294" count="3">
            <x v="0"/>
            <x v="1"/>
            <x v="2"/>
          </reference>
        </references>
      </pivotArea>
    </format>
    <format dxfId="205">
      <pivotArea collapsedLevelsAreSubtotals="1" fieldPosition="0">
        <references count="1">
          <reference field="0" count="0"/>
        </references>
      </pivotArea>
    </format>
    <format dxfId="204">
      <pivotArea dataOnly="0" labelOnly="1" fieldPosition="0">
        <references count="1">
          <reference field="0" count="0"/>
        </references>
      </pivotArea>
    </format>
    <format dxfId="203">
      <pivotArea collapsedLevelsAreSubtotals="1" fieldPosition="0">
        <references count="1">
          <reference field="0" count="0"/>
        </references>
      </pivotArea>
    </format>
    <format dxfId="202">
      <pivotArea dataOnly="0" labelOnly="1" outline="0" fieldPosition="0">
        <references count="1">
          <reference field="4294967294" count="3">
            <x v="0"/>
            <x v="1"/>
            <x v="2"/>
          </reference>
        </references>
      </pivotArea>
    </format>
    <format dxfId="201">
      <pivotArea dataOnly="0" labelOnly="1" outline="0" fieldPosition="0">
        <references count="1">
          <reference field="4294967294" count="3">
            <x v="0"/>
            <x v="1"/>
            <x v="2"/>
          </reference>
        </references>
      </pivotArea>
    </format>
    <format dxfId="200">
      <pivotArea field="0" type="button" dataOnly="0" labelOnly="1" outline="0" axis="axisRow" fieldPosition="0"/>
    </format>
    <format dxfId="199">
      <pivotArea dataOnly="0" labelOnly="1" outline="0" fieldPosition="0">
        <references count="1">
          <reference field="4294967294" count="3">
            <x v="0"/>
            <x v="1"/>
            <x v="2"/>
          </reference>
        </references>
      </pivotArea>
    </format>
    <format dxfId="198">
      <pivotArea type="all" dataOnly="0" outline="0" fieldPosition="0"/>
    </format>
    <format dxfId="197">
      <pivotArea outline="0" collapsedLevelsAreSubtotals="1" fieldPosition="0"/>
    </format>
    <format dxfId="196">
      <pivotArea field="0" type="button" dataOnly="0" labelOnly="1" outline="0" axis="axisRow" fieldPosition="0"/>
    </format>
    <format dxfId="195">
      <pivotArea dataOnly="0" labelOnly="1" fieldPosition="0">
        <references count="1">
          <reference field="0" count="0"/>
        </references>
      </pivotArea>
    </format>
    <format dxfId="194">
      <pivotArea dataOnly="0" labelOnly="1" outline="0" fieldPosition="0">
        <references count="1">
          <reference field="4294967294" count="3">
            <x v="0"/>
            <x v="1"/>
            <x v="2"/>
          </reference>
        </references>
      </pivotArea>
    </format>
    <format dxfId="193">
      <pivotArea field="1" type="button" dataOnly="0" labelOnly="1" outline="0" axis="axisPage" fieldPosition="0"/>
    </format>
    <format dxfId="192">
      <pivotArea field="1" type="button" dataOnly="0" labelOnly="1" outline="0" axis="axisPage" fieldPosition="0"/>
    </format>
    <format dxfId="191">
      <pivotArea type="all" dataOnly="0" outline="0" fieldPosition="0"/>
    </format>
    <format dxfId="190">
      <pivotArea outline="0" collapsedLevelsAreSubtotals="1" fieldPosition="0"/>
    </format>
    <format dxfId="189">
      <pivotArea field="0" type="button" dataOnly="0" labelOnly="1" outline="0" axis="axisRow" fieldPosition="0"/>
    </format>
    <format dxfId="188">
      <pivotArea dataOnly="0" labelOnly="1" fieldPosition="0">
        <references count="1">
          <reference field="0" count="0"/>
        </references>
      </pivotArea>
    </format>
    <format dxfId="187">
      <pivotArea dataOnly="0" labelOnly="1" outline="0" fieldPosition="0">
        <references count="1">
          <reference field="4294967294" count="3">
            <x v="0"/>
            <x v="1"/>
            <x v="2"/>
          </reference>
        </references>
      </pivotArea>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InsertBlankRowDefault="1"/>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7FD8324-0E2D-4BDE-8FC0-5A16286BE718}" name="PivotTable2" cacheId="0" applyNumberFormats="0" applyBorderFormats="0" applyFontFormats="0" applyPatternFormats="0" applyAlignmentFormats="0" applyWidthHeightFormats="1" dataCaption="Values" updatedVersion="8" minRefreshableVersion="3" rowGrandTotals="0" colGrandTotals="0" itemPrintTitles="1" createdVersion="6" indent="0" outline="1" outlineData="1" multipleFieldFilters="0" rowHeaderCaption="Year">
  <location ref="A6:D16" firstHeaderRow="0" firstDataRow="1" firstDataCol="1" rowPageCount="1" colPageCount="1"/>
  <pivotFields count="24">
    <pivotField axis="axisRow" showAll="0">
      <items count="11">
        <item x="0"/>
        <item x="1"/>
        <item x="2"/>
        <item x="3"/>
        <item x="4"/>
        <item x="5"/>
        <item x="6"/>
        <item x="7"/>
        <item x="8"/>
        <item x="9"/>
        <item t="default"/>
      </items>
    </pivotField>
    <pivotField name="Generic Name" axis="axisPage" showAll="0">
      <items count="10">
        <item x="0"/>
        <item x="1"/>
        <item x="2"/>
        <item x="3"/>
        <item x="4"/>
        <item x="5"/>
        <item x="6"/>
        <item x="7"/>
        <item x="8"/>
        <item t="default"/>
      </items>
    </pivotField>
    <pivotField showAll="0"/>
    <pivotField showAll="0"/>
    <pivotField showAll="0"/>
    <pivotField showAll="0"/>
    <pivotField dataField="1" showAll="0"/>
    <pivotField dataField="1" showAll="0"/>
    <pivotField dataField="1" showAll="0"/>
    <pivotField showAll="0"/>
    <pivotField showAll="0"/>
    <pivotField showAll="0"/>
    <pivotField numFmtId="165" showAll="0"/>
    <pivotField numFmtId="165" showAll="0"/>
    <pivotField numFmtId="165" showAll="0"/>
    <pivotField numFmtId="165" showAll="0"/>
    <pivotField numFmtId="165" showAll="0"/>
    <pivotField numFmtId="165" showAll="0"/>
    <pivotField numFmtId="165" showAll="0"/>
    <pivotField numFmtId="165" showAll="0"/>
    <pivotField numFmtId="165" showAll="0"/>
    <pivotField numFmtId="165" showAll="0"/>
    <pivotField numFmtId="165" showAll="0"/>
    <pivotField numFmtId="165" showAll="0"/>
  </pivotFields>
  <rowFields count="1">
    <field x="0"/>
  </rowFields>
  <rowItems count="10">
    <i>
      <x/>
    </i>
    <i>
      <x v="1"/>
    </i>
    <i>
      <x v="2"/>
    </i>
    <i>
      <x v="3"/>
    </i>
    <i>
      <x v="4"/>
    </i>
    <i>
      <x v="5"/>
    </i>
    <i>
      <x v="6"/>
    </i>
    <i>
      <x v="7"/>
    </i>
    <i>
      <x v="8"/>
    </i>
    <i>
      <x v="9"/>
    </i>
  </rowItems>
  <colFields count="1">
    <field x="-2"/>
  </colFields>
  <colItems count="3">
    <i>
      <x/>
    </i>
    <i i="1">
      <x v="1"/>
    </i>
    <i i="2">
      <x v="2"/>
    </i>
  </colItems>
  <pageFields count="1">
    <pageField fld="1" item="7" hier="-1"/>
  </pageFields>
  <dataFields count="3">
    <dataField name="Number of Dispensings (90-Day Washout Period) " fld="6" baseField="0" baseItem="0"/>
    <dataField name="Number of Dispensings (180-Day Washout Period) " fld="7" baseField="0" baseItem="0"/>
    <dataField name="Number of Dispensings (270-Day Washout Period)" fld="8" baseField="0" baseItem="0"/>
  </dataFields>
  <formats count="30">
    <format dxfId="186">
      <pivotArea type="all" dataOnly="0" outline="0" fieldPosition="0"/>
    </format>
    <format dxfId="185">
      <pivotArea outline="0" collapsedLevelsAreSubtotals="1" fieldPosition="0"/>
    </format>
    <format dxfId="184">
      <pivotArea field="0" type="button" dataOnly="0" labelOnly="1" outline="0" axis="axisRow" fieldPosition="0"/>
    </format>
    <format dxfId="183">
      <pivotArea dataOnly="0" labelOnly="1" fieldPosition="0">
        <references count="1">
          <reference field="0" count="0"/>
        </references>
      </pivotArea>
    </format>
    <format dxfId="182">
      <pivotArea dataOnly="0" labelOnly="1" grandRow="1" outline="0" fieldPosition="0"/>
    </format>
    <format dxfId="181">
      <pivotArea dataOnly="0" labelOnly="1" outline="0" fieldPosition="0">
        <references count="1">
          <reference field="4294967294" count="3">
            <x v="0"/>
            <x v="1"/>
            <x v="2"/>
          </reference>
        </references>
      </pivotArea>
    </format>
    <format dxfId="180">
      <pivotArea type="all" dataOnly="0" outline="0" fieldPosition="0"/>
    </format>
    <format dxfId="179">
      <pivotArea outline="0" collapsedLevelsAreSubtotals="1" fieldPosition="0"/>
    </format>
    <format dxfId="178">
      <pivotArea dataOnly="0" labelOnly="1" grandRow="1" outline="0" fieldPosition="0"/>
    </format>
    <format dxfId="177">
      <pivotArea dataOnly="0" labelOnly="1" outline="0" fieldPosition="0">
        <references count="1">
          <reference field="4294967294" count="3">
            <x v="0"/>
            <x v="1"/>
            <x v="2"/>
          </reference>
        </references>
      </pivotArea>
    </format>
    <format dxfId="176">
      <pivotArea collapsedLevelsAreSubtotals="1" fieldPosition="0">
        <references count="1">
          <reference field="0" count="0"/>
        </references>
      </pivotArea>
    </format>
    <format dxfId="175">
      <pivotArea dataOnly="0" labelOnly="1" fieldPosition="0">
        <references count="1">
          <reference field="0" count="0"/>
        </references>
      </pivotArea>
    </format>
    <format dxfId="174">
      <pivotArea field="0" type="button" dataOnly="0" labelOnly="1" outline="0" axis="axisRow" fieldPosition="0"/>
    </format>
    <format dxfId="173">
      <pivotArea field="1" type="button" dataOnly="0" labelOnly="1" outline="0" axis="axisPage" fieldPosition="0"/>
    </format>
    <format dxfId="172">
      <pivotArea dataOnly="0" labelOnly="1" outline="0" fieldPosition="0">
        <references count="1">
          <reference field="1" count="0"/>
        </references>
      </pivotArea>
    </format>
    <format dxfId="171">
      <pivotArea dataOnly="0" labelOnly="1" outline="0" fieldPosition="0">
        <references count="1">
          <reference field="4294967294" count="3">
            <x v="0"/>
            <x v="1"/>
            <x v="2"/>
          </reference>
        </references>
      </pivotArea>
    </format>
    <format dxfId="170">
      <pivotArea type="all" dataOnly="0" outline="0" fieldPosition="0"/>
    </format>
    <format dxfId="169">
      <pivotArea outline="0" collapsedLevelsAreSubtotals="1" fieldPosition="0"/>
    </format>
    <format dxfId="168">
      <pivotArea field="0" type="button" dataOnly="0" labelOnly="1" outline="0" axis="axisRow" fieldPosition="0"/>
    </format>
    <format dxfId="167">
      <pivotArea dataOnly="0" labelOnly="1" fieldPosition="0">
        <references count="1">
          <reference field="0" count="0"/>
        </references>
      </pivotArea>
    </format>
    <format dxfId="166">
      <pivotArea dataOnly="0" labelOnly="1" outline="0" fieldPosition="0">
        <references count="1">
          <reference field="4294967294" count="3">
            <x v="0"/>
            <x v="1"/>
            <x v="2"/>
          </reference>
        </references>
      </pivotArea>
    </format>
    <format dxfId="165">
      <pivotArea outline="0" collapsedLevelsAreSubtotals="1" fieldPosition="0"/>
    </format>
    <format dxfId="164">
      <pivotArea dataOnly="0" labelOnly="1" outline="0" fieldPosition="0">
        <references count="1">
          <reference field="4294967294" count="3">
            <x v="0"/>
            <x v="1"/>
            <x v="2"/>
          </reference>
        </references>
      </pivotArea>
    </format>
    <format dxfId="163">
      <pivotArea field="1" type="button" dataOnly="0" labelOnly="1" outline="0" axis="axisPage" fieldPosition="0"/>
    </format>
    <format dxfId="162">
      <pivotArea field="1" type="button" dataOnly="0" labelOnly="1" outline="0" axis="axisPage" fieldPosition="0"/>
    </format>
    <format dxfId="161">
      <pivotArea type="all" dataOnly="0" outline="0" fieldPosition="0"/>
    </format>
    <format dxfId="160">
      <pivotArea outline="0" collapsedLevelsAreSubtotals="1" fieldPosition="0"/>
    </format>
    <format dxfId="159">
      <pivotArea field="0" type="button" dataOnly="0" labelOnly="1" outline="0" axis="axisRow" fieldPosition="0"/>
    </format>
    <format dxfId="158">
      <pivotArea dataOnly="0" labelOnly="1" fieldPosition="0">
        <references count="1">
          <reference field="0" count="0"/>
        </references>
      </pivotArea>
    </format>
    <format dxfId="157">
      <pivotArea dataOnly="0" labelOnly="1" outline="0" fieldPosition="0">
        <references count="1">
          <reference field="4294967294" count="3">
            <x v="0"/>
            <x v="1"/>
            <x v="2"/>
          </reference>
        </references>
      </pivotArea>
    </format>
  </formats>
  <pivotTableStyleInfo showRowHeaders="1" showColHeaders="0"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A8BE02A4-7C68-4FF7-8C26-37C3EC066F8A}" name="PivotTable4" cacheId="0" applyNumberFormats="0" applyBorderFormats="0" applyFontFormats="0" applyPatternFormats="0" applyAlignmentFormats="0" applyWidthHeightFormats="1" dataCaption="Values" updatedVersion="6" minRefreshableVersion="3" rowGrandTotals="0" colGrandTotals="0" itemPrintTitles="1" createdVersion="6" indent="0" outline="1" outlineData="1" multipleFieldFilters="0" rowHeaderCaption="Year">
  <location ref="A6:D16" firstHeaderRow="0" firstDataRow="1" firstDataCol="1" rowPageCount="1" colPageCount="1"/>
  <pivotFields count="24">
    <pivotField axis="axisRow" showAll="0">
      <items count="11">
        <item x="0"/>
        <item x="1"/>
        <item x="2"/>
        <item x="3"/>
        <item x="4"/>
        <item x="5"/>
        <item x="6"/>
        <item x="7"/>
        <item x="8"/>
        <item x="9"/>
        <item t="default"/>
      </items>
    </pivotField>
    <pivotField name="Generic Name" axis="axisPage" showAll="0">
      <items count="10">
        <item x="0"/>
        <item x="1"/>
        <item x="2"/>
        <item x="3"/>
        <item x="4"/>
        <item x="5"/>
        <item x="6"/>
        <item x="7"/>
        <item x="8"/>
        <item t="default"/>
      </items>
    </pivotField>
    <pivotField showAll="0"/>
    <pivotField showAll="0"/>
    <pivotField showAll="0"/>
    <pivotField showAll="0"/>
    <pivotField showAll="0"/>
    <pivotField showAll="0"/>
    <pivotField showAll="0"/>
    <pivotField dataField="1" showAll="0"/>
    <pivotField dataField="1" showAll="0"/>
    <pivotField dataField="1" showAll="0"/>
    <pivotField numFmtId="165" showAll="0"/>
    <pivotField numFmtId="165" showAll="0"/>
    <pivotField numFmtId="165" showAll="0"/>
    <pivotField numFmtId="165" showAll="0"/>
    <pivotField numFmtId="165" showAll="0"/>
    <pivotField numFmtId="165" showAll="0"/>
    <pivotField numFmtId="165" showAll="0"/>
    <pivotField numFmtId="165" showAll="0"/>
    <pivotField numFmtId="165" showAll="0"/>
    <pivotField numFmtId="165" showAll="0"/>
    <pivotField numFmtId="165" showAll="0"/>
    <pivotField numFmtId="165" showAll="0"/>
  </pivotFields>
  <rowFields count="1">
    <field x="0"/>
  </rowFields>
  <rowItems count="10">
    <i>
      <x/>
    </i>
    <i>
      <x v="1"/>
    </i>
    <i>
      <x v="2"/>
    </i>
    <i>
      <x v="3"/>
    </i>
    <i>
      <x v="4"/>
    </i>
    <i>
      <x v="5"/>
    </i>
    <i>
      <x v="6"/>
    </i>
    <i>
      <x v="7"/>
    </i>
    <i>
      <x v="8"/>
    </i>
    <i>
      <x v="9"/>
    </i>
  </rowItems>
  <colFields count="1">
    <field x="-2"/>
  </colFields>
  <colItems count="3">
    <i>
      <x/>
    </i>
    <i i="1">
      <x v="1"/>
    </i>
    <i i="2">
      <x v="2"/>
    </i>
  </colItems>
  <pageFields count="1">
    <pageField fld="1" item="8" hier="-1"/>
  </pageFields>
  <dataFields count="3">
    <dataField name="Days Supplied (90-Day Washout Period)" fld="9" baseField="0" baseItem="0"/>
    <dataField name="Days Supplied (180-Day Washout Period)" fld="10" baseField="0" baseItem="0"/>
    <dataField name="Days Supplied (270-Day Washout Period)" fld="11" baseField="0" baseItem="0"/>
  </dataFields>
  <formats count="32">
    <format dxfId="156">
      <pivotArea type="all" dataOnly="0" outline="0" fieldPosition="0"/>
    </format>
    <format dxfId="155">
      <pivotArea outline="0" collapsedLevelsAreSubtotals="1" fieldPosition="0"/>
    </format>
    <format dxfId="154">
      <pivotArea field="0" type="button" dataOnly="0" labelOnly="1" outline="0" axis="axisRow" fieldPosition="0"/>
    </format>
    <format dxfId="153">
      <pivotArea dataOnly="0" labelOnly="1" fieldPosition="0">
        <references count="1">
          <reference field="0" count="0"/>
        </references>
      </pivotArea>
    </format>
    <format dxfId="152">
      <pivotArea dataOnly="0" labelOnly="1" grandRow="1" outline="0" fieldPosition="0"/>
    </format>
    <format dxfId="151">
      <pivotArea type="all" dataOnly="0" outline="0" fieldPosition="0"/>
    </format>
    <format dxfId="150">
      <pivotArea outline="0" collapsedLevelsAreSubtotals="1" fieldPosition="0"/>
    </format>
    <format dxfId="149">
      <pivotArea dataOnly="0" labelOnly="1" grandRow="1" outline="0" fieldPosition="0"/>
    </format>
    <format dxfId="148">
      <pivotArea collapsedLevelsAreSubtotals="1" fieldPosition="0">
        <references count="1">
          <reference field="0" count="0"/>
        </references>
      </pivotArea>
    </format>
    <format dxfId="147">
      <pivotArea dataOnly="0" labelOnly="1" fieldPosition="0">
        <references count="1">
          <reference field="0" count="0"/>
        </references>
      </pivotArea>
    </format>
    <format dxfId="146">
      <pivotArea field="0" type="button" dataOnly="0" labelOnly="1" outline="0" axis="axisRow" fieldPosition="0"/>
    </format>
    <format dxfId="145">
      <pivotArea field="1" type="button" dataOnly="0" labelOnly="1" outline="0" axis="axisPage" fieldPosition="0"/>
    </format>
    <format dxfId="144">
      <pivotArea dataOnly="0" labelOnly="1" outline="0" fieldPosition="0">
        <references count="1">
          <reference field="1" count="0"/>
        </references>
      </pivotArea>
    </format>
    <format dxfId="143">
      <pivotArea type="all" dataOnly="0" outline="0" fieldPosition="0"/>
    </format>
    <format dxfId="142">
      <pivotArea outline="0" collapsedLevelsAreSubtotals="1" fieldPosition="0"/>
    </format>
    <format dxfId="141">
      <pivotArea dataOnly="0" labelOnly="1" outline="0" fieldPosition="0">
        <references count="1">
          <reference field="4294967294" count="3">
            <x v="0"/>
            <x v="1"/>
            <x v="2"/>
          </reference>
        </references>
      </pivotArea>
    </format>
    <format dxfId="140">
      <pivotArea outline="0" collapsedLevelsAreSubtotals="1" fieldPosition="0"/>
    </format>
    <format dxfId="139">
      <pivotArea dataOnly="0" labelOnly="1" outline="0" fieldPosition="0">
        <references count="1">
          <reference field="4294967294" count="3">
            <x v="0"/>
            <x v="1"/>
            <x v="2"/>
          </reference>
        </references>
      </pivotArea>
    </format>
    <format dxfId="138">
      <pivotArea dataOnly="0" labelOnly="1" outline="0" fieldPosition="0">
        <references count="1">
          <reference field="1" count="1">
            <x v="0"/>
          </reference>
        </references>
      </pivotArea>
    </format>
    <format dxfId="137">
      <pivotArea type="all" dataOnly="0" outline="0" fieldPosition="0"/>
    </format>
    <format dxfId="136">
      <pivotArea outline="0" collapsedLevelsAreSubtotals="1" fieldPosition="0"/>
    </format>
    <format dxfId="135">
      <pivotArea field="0" type="button" dataOnly="0" labelOnly="1" outline="0" axis="axisRow" fieldPosition="0"/>
    </format>
    <format dxfId="134">
      <pivotArea dataOnly="0" labelOnly="1" fieldPosition="0">
        <references count="1">
          <reference field="0" count="0"/>
        </references>
      </pivotArea>
    </format>
    <format dxfId="133">
      <pivotArea dataOnly="0" labelOnly="1" outline="0" fieldPosition="0">
        <references count="1">
          <reference field="4294967294" count="3">
            <x v="0"/>
            <x v="1"/>
            <x v="2"/>
          </reference>
        </references>
      </pivotArea>
    </format>
    <format dxfId="132">
      <pivotArea field="1" type="button" dataOnly="0" labelOnly="1" outline="0" axis="axisPage" fieldPosition="0"/>
    </format>
    <format dxfId="131">
      <pivotArea dataOnly="0" labelOnly="1" outline="0" fieldPosition="0">
        <references count="1">
          <reference field="4294967294" count="1">
            <x v="2"/>
          </reference>
        </references>
      </pivotArea>
    </format>
    <format dxfId="130">
      <pivotArea field="1" type="button" dataOnly="0" labelOnly="1" outline="0" axis="axisPage" fieldPosition="0"/>
    </format>
    <format dxfId="129">
      <pivotArea type="all" dataOnly="0" outline="0" fieldPosition="0"/>
    </format>
    <format dxfId="128">
      <pivotArea outline="0" collapsedLevelsAreSubtotals="1" fieldPosition="0"/>
    </format>
    <format dxfId="127">
      <pivotArea field="0" type="button" dataOnly="0" labelOnly="1" outline="0" axis="axisRow" fieldPosition="0"/>
    </format>
    <format dxfId="126">
      <pivotArea dataOnly="0" labelOnly="1" fieldPosition="0">
        <references count="1">
          <reference field="0" count="0"/>
        </references>
      </pivotArea>
    </format>
    <format dxfId="125">
      <pivotArea dataOnly="0" labelOnly="1" outline="0" fieldPosition="0">
        <references count="1">
          <reference field="4294967294" count="3">
            <x v="0"/>
            <x v="1"/>
            <x v="2"/>
          </reference>
        </references>
      </pivotArea>
    </format>
  </formats>
  <pivotTableStyleInfo showRowHeaders="1" showColHeaders="0"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5DADF84C-AF3F-48A8-9FCC-5883FEA556A2}" name="PivotTable5" cacheId="0" applyNumberFormats="0" applyBorderFormats="0" applyFontFormats="0" applyPatternFormats="0" applyAlignmentFormats="0" applyWidthHeightFormats="1" dataCaption="Values" updatedVersion="6" minRefreshableVersion="3" rowGrandTotals="0" colGrandTotals="0" itemPrintTitles="1" createdVersion="6" indent="0" outline="1" outlineData="1" multipleFieldFilters="0" rowHeaderCaption="Year">
  <location ref="A6:D16" firstHeaderRow="0" firstDataRow="1" firstDataCol="1" rowPageCount="1" colPageCount="1"/>
  <pivotFields count="24">
    <pivotField axis="axisRow" showAll="0">
      <items count="11">
        <item x="0"/>
        <item x="1"/>
        <item x="2"/>
        <item x="3"/>
        <item x="4"/>
        <item x="5"/>
        <item x="6"/>
        <item x="7"/>
        <item x="8"/>
        <item x="9"/>
        <item t="default"/>
      </items>
    </pivotField>
    <pivotField name="Generic Name" axis="axisPage" showAll="0">
      <items count="10">
        <item x="0"/>
        <item x="1"/>
        <item x="2"/>
        <item x="3"/>
        <item x="4"/>
        <item x="5"/>
        <item x="6"/>
        <item x="7"/>
        <item x="8"/>
        <item t="default"/>
      </items>
    </pivotField>
    <pivotField showAll="0"/>
    <pivotField showAll="0"/>
    <pivotField showAll="0"/>
    <pivotField showAll="0"/>
    <pivotField showAll="0"/>
    <pivotField showAll="0"/>
    <pivotField showAll="0"/>
    <pivotField showAll="0"/>
    <pivotField showAll="0"/>
    <pivotField showAll="0"/>
    <pivotField dataField="1" numFmtId="165" showAll="0"/>
    <pivotField dataField="1" numFmtId="165" showAll="0"/>
    <pivotField dataField="1" numFmtId="165" showAll="0"/>
    <pivotField numFmtId="165" showAll="0"/>
    <pivotField numFmtId="165" showAll="0"/>
    <pivotField numFmtId="165" showAll="0"/>
    <pivotField numFmtId="165" showAll="0"/>
    <pivotField numFmtId="165" showAll="0"/>
    <pivotField numFmtId="165" showAll="0"/>
    <pivotField numFmtId="165" showAll="0"/>
    <pivotField numFmtId="165" showAll="0"/>
    <pivotField numFmtId="165" showAll="0"/>
  </pivotFields>
  <rowFields count="1">
    <field x="0"/>
  </rowFields>
  <rowItems count="10">
    <i>
      <x/>
    </i>
    <i>
      <x v="1"/>
    </i>
    <i>
      <x v="2"/>
    </i>
    <i>
      <x v="3"/>
    </i>
    <i>
      <x v="4"/>
    </i>
    <i>
      <x v="5"/>
    </i>
    <i>
      <x v="6"/>
    </i>
    <i>
      <x v="7"/>
    </i>
    <i>
      <x v="8"/>
    </i>
    <i>
      <x v="9"/>
    </i>
  </rowItems>
  <colFields count="1">
    <field x="-2"/>
  </colFields>
  <colItems count="3">
    <i>
      <x/>
    </i>
    <i i="1">
      <x v="1"/>
    </i>
    <i i="2">
      <x v="2"/>
    </i>
  </colItems>
  <pageFields count="1">
    <pageField fld="1" item="8" hier="-1"/>
  </pageFields>
  <dataFields count="3">
    <dataField name="Incidence (90-Day Washout) " fld="12" baseField="0" baseItem="0"/>
    <dataField name="Incidence (180-Day Washout) " fld="13" baseField="0" baseItem="0"/>
    <dataField name="Incidence (270-Day Washout) " fld="14" baseField="0" baseItem="0"/>
  </dataFields>
  <formats count="32">
    <format dxfId="124">
      <pivotArea type="all" dataOnly="0" outline="0" fieldPosition="0"/>
    </format>
    <format dxfId="123">
      <pivotArea outline="0" collapsedLevelsAreSubtotals="1" fieldPosition="0"/>
    </format>
    <format dxfId="122">
      <pivotArea field="0" type="button" dataOnly="0" labelOnly="1" outline="0" axis="axisRow" fieldPosition="0"/>
    </format>
    <format dxfId="121">
      <pivotArea dataOnly="0" labelOnly="1" fieldPosition="0">
        <references count="1">
          <reference field="0" count="0"/>
        </references>
      </pivotArea>
    </format>
    <format dxfId="120">
      <pivotArea dataOnly="0" labelOnly="1" grandRow="1" outline="0" fieldPosition="0"/>
    </format>
    <format dxfId="119">
      <pivotArea type="all" dataOnly="0" outline="0" fieldPosition="0"/>
    </format>
    <format dxfId="118">
      <pivotArea outline="0" collapsedLevelsAreSubtotals="1" fieldPosition="0"/>
    </format>
    <format dxfId="117">
      <pivotArea dataOnly="0" labelOnly="1" grandRow="1" outline="0" fieldPosition="0"/>
    </format>
    <format dxfId="116">
      <pivotArea collapsedLevelsAreSubtotals="1" fieldPosition="0">
        <references count="1">
          <reference field="0" count="0"/>
        </references>
      </pivotArea>
    </format>
    <format dxfId="115">
      <pivotArea dataOnly="0" labelOnly="1" fieldPosition="0">
        <references count="1">
          <reference field="0" count="0"/>
        </references>
      </pivotArea>
    </format>
    <format dxfId="114">
      <pivotArea field="0" type="button" dataOnly="0" labelOnly="1" outline="0" axis="axisRow" fieldPosition="0"/>
    </format>
    <format dxfId="113">
      <pivotArea field="1" type="button" dataOnly="0" labelOnly="1" outline="0" axis="axisPage" fieldPosition="0"/>
    </format>
    <format dxfId="112">
      <pivotArea dataOnly="0" labelOnly="1" outline="0" fieldPosition="0">
        <references count="1">
          <reference field="1" count="0"/>
        </references>
      </pivotArea>
    </format>
    <format dxfId="111">
      <pivotArea type="all" dataOnly="0" outline="0" fieldPosition="0"/>
    </format>
    <format dxfId="110">
      <pivotArea outline="0" collapsedLevelsAreSubtotals="1" fieldPosition="0"/>
    </format>
    <format dxfId="109">
      <pivotArea outline="0" collapsedLevelsAreSubtotals="1" fieldPosition="0"/>
    </format>
    <format dxfId="108">
      <pivotArea dataOnly="0" labelOnly="1" outline="0" fieldPosition="0">
        <references count="1">
          <reference field="1" count="1">
            <x v="0"/>
          </reference>
        </references>
      </pivotArea>
    </format>
    <format dxfId="107">
      <pivotArea dataOnly="0" labelOnly="1" outline="0" fieldPosition="0">
        <references count="1">
          <reference field="4294967294" count="3">
            <x v="0"/>
            <x v="1"/>
            <x v="2"/>
          </reference>
        </references>
      </pivotArea>
    </format>
    <format dxfId="106">
      <pivotArea dataOnly="0" labelOnly="1" outline="0" fieldPosition="0">
        <references count="1">
          <reference field="4294967294" count="1">
            <x v="2"/>
          </reference>
        </references>
      </pivotArea>
    </format>
    <format dxfId="105">
      <pivotArea outline="0" collapsedLevelsAreSubtotals="1" fieldPosition="0"/>
    </format>
    <format dxfId="104">
      <pivotArea type="all" dataOnly="0" outline="0" fieldPosition="0"/>
    </format>
    <format dxfId="103">
      <pivotArea outline="0" collapsedLevelsAreSubtotals="1" fieldPosition="0"/>
    </format>
    <format dxfId="102">
      <pivotArea field="0" type="button" dataOnly="0" labelOnly="1" outline="0" axis="axisRow" fieldPosition="0"/>
    </format>
    <format dxfId="101">
      <pivotArea dataOnly="0" labelOnly="1" fieldPosition="0">
        <references count="1">
          <reference field="0" count="0"/>
        </references>
      </pivotArea>
    </format>
    <format dxfId="100">
      <pivotArea dataOnly="0" labelOnly="1" outline="0" fieldPosition="0">
        <references count="1">
          <reference field="4294967294" count="3">
            <x v="0"/>
            <x v="1"/>
            <x v="2"/>
          </reference>
        </references>
      </pivotArea>
    </format>
    <format dxfId="99">
      <pivotArea field="1" type="button" dataOnly="0" labelOnly="1" outline="0" axis="axisPage" fieldPosition="0"/>
    </format>
    <format dxfId="98">
      <pivotArea field="1" type="button" dataOnly="0" labelOnly="1" outline="0" axis="axisPage" fieldPosition="0"/>
    </format>
    <format dxfId="97">
      <pivotArea type="all" dataOnly="0" outline="0" fieldPosition="0"/>
    </format>
    <format dxfId="96">
      <pivotArea outline="0" collapsedLevelsAreSubtotals="1" fieldPosition="0"/>
    </format>
    <format dxfId="95">
      <pivotArea field="0" type="button" dataOnly="0" labelOnly="1" outline="0" axis="axisRow" fieldPosition="0"/>
    </format>
    <format dxfId="94">
      <pivotArea dataOnly="0" labelOnly="1" fieldPosition="0">
        <references count="1">
          <reference field="0" count="0"/>
        </references>
      </pivotArea>
    </format>
    <format dxfId="93">
      <pivotArea dataOnly="0" labelOnly="1" outline="0" fieldPosition="0">
        <references count="1">
          <reference field="4294967294" count="3">
            <x v="0"/>
            <x v="1"/>
            <x v="2"/>
          </reference>
        </references>
      </pivotArea>
    </format>
  </formats>
  <pivotTableStyleInfo showRowHeaders="1" showColHeaders="0"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6912BF5C-1C10-4744-ADAF-8B79E5BEB0DE}" name="PivotTable6" cacheId="0" applyNumberFormats="0" applyBorderFormats="0" applyFontFormats="0" applyPatternFormats="0" applyAlignmentFormats="0" applyWidthHeightFormats="1" dataCaption="Values" updatedVersion="6" minRefreshableVersion="3" rowGrandTotals="0" colGrandTotals="0" itemPrintTitles="1" createdVersion="6" indent="0" outline="1" outlineData="1" multipleFieldFilters="0" rowHeaderCaption="Year">
  <location ref="A6:D16" firstHeaderRow="0" firstDataRow="1" firstDataCol="1" rowPageCount="1" colPageCount="1"/>
  <pivotFields count="24">
    <pivotField axis="axisRow" showAll="0">
      <items count="11">
        <item x="0"/>
        <item x="1"/>
        <item x="2"/>
        <item x="3"/>
        <item x="4"/>
        <item x="5"/>
        <item x="6"/>
        <item x="7"/>
        <item x="8"/>
        <item x="9"/>
        <item t="default"/>
      </items>
    </pivotField>
    <pivotField name="Generic Name" axis="axisPage" showAll="0">
      <items count="10">
        <item x="0"/>
        <item x="1"/>
        <item x="2"/>
        <item x="3"/>
        <item x="4"/>
        <item x="5"/>
        <item x="6"/>
        <item x="7"/>
        <item x="8"/>
        <item t="default"/>
      </items>
    </pivotField>
    <pivotField showAll="0"/>
    <pivotField showAll="0"/>
    <pivotField showAll="0"/>
    <pivotField showAll="0"/>
    <pivotField showAll="0"/>
    <pivotField showAll="0"/>
    <pivotField showAll="0"/>
    <pivotField showAll="0"/>
    <pivotField showAll="0"/>
    <pivotField showAll="0"/>
    <pivotField numFmtId="165" showAll="0"/>
    <pivotField numFmtId="165" showAll="0"/>
    <pivotField numFmtId="165" showAll="0"/>
    <pivotField dataField="1" numFmtId="165" showAll="0"/>
    <pivotField dataField="1" numFmtId="165" showAll="0"/>
    <pivotField dataField="1" numFmtId="165" showAll="0"/>
    <pivotField numFmtId="165" showAll="0"/>
    <pivotField numFmtId="165" showAll="0"/>
    <pivotField numFmtId="165" showAll="0"/>
    <pivotField numFmtId="165" showAll="0"/>
    <pivotField numFmtId="165" showAll="0"/>
    <pivotField numFmtId="165" showAll="0"/>
  </pivotFields>
  <rowFields count="1">
    <field x="0"/>
  </rowFields>
  <rowItems count="10">
    <i>
      <x/>
    </i>
    <i>
      <x v="1"/>
    </i>
    <i>
      <x v="2"/>
    </i>
    <i>
      <x v="3"/>
    </i>
    <i>
      <x v="4"/>
    </i>
    <i>
      <x v="5"/>
    </i>
    <i>
      <x v="6"/>
    </i>
    <i>
      <x v="7"/>
    </i>
    <i>
      <x v="8"/>
    </i>
    <i>
      <x v="9"/>
    </i>
  </rowItems>
  <colFields count="1">
    <field x="-2"/>
  </colFields>
  <colItems count="3">
    <i>
      <x/>
    </i>
    <i i="1">
      <x v="1"/>
    </i>
    <i i="2">
      <x v="2"/>
    </i>
  </colItems>
  <pageFields count="1">
    <pageField fld="1" item="0" hier="-1"/>
  </pageFields>
  <dataFields count="3">
    <dataField name="Days Supplied per User (90-Day Washout) " fld="15" baseField="0" baseItem="0"/>
    <dataField name="Days Supplied per User (180-Day Washout) " fld="16" baseField="0" baseItem="0"/>
    <dataField name="Days Supplied per User (270-Day Washout) " fld="17" baseField="0" baseItem="0"/>
  </dataFields>
  <formats count="33">
    <format dxfId="92">
      <pivotArea type="all" dataOnly="0" outline="0" fieldPosition="0"/>
    </format>
    <format dxfId="91">
      <pivotArea outline="0" collapsedLevelsAreSubtotals="1" fieldPosition="0"/>
    </format>
    <format dxfId="90">
      <pivotArea field="0" type="button" dataOnly="0" labelOnly="1" outline="0" axis="axisRow" fieldPosition="0"/>
    </format>
    <format dxfId="89">
      <pivotArea dataOnly="0" labelOnly="1" fieldPosition="0">
        <references count="1">
          <reference field="0" count="0"/>
        </references>
      </pivotArea>
    </format>
    <format dxfId="88">
      <pivotArea dataOnly="0" labelOnly="1" grandRow="1" outline="0" fieldPosition="0"/>
    </format>
    <format dxfId="87">
      <pivotArea type="all" dataOnly="0" outline="0" fieldPosition="0"/>
    </format>
    <format dxfId="86">
      <pivotArea outline="0" collapsedLevelsAreSubtotals="1" fieldPosition="0"/>
    </format>
    <format dxfId="85">
      <pivotArea dataOnly="0" labelOnly="1" grandRow="1" outline="0" fieldPosition="0"/>
    </format>
    <format dxfId="84">
      <pivotArea collapsedLevelsAreSubtotals="1" fieldPosition="0">
        <references count="1">
          <reference field="0" count="0"/>
        </references>
      </pivotArea>
    </format>
    <format dxfId="83">
      <pivotArea dataOnly="0" labelOnly="1" fieldPosition="0">
        <references count="1">
          <reference field="0" count="0"/>
        </references>
      </pivotArea>
    </format>
    <format dxfId="82">
      <pivotArea field="0" type="button" dataOnly="0" labelOnly="1" outline="0" axis="axisRow" fieldPosition="0"/>
    </format>
    <format dxfId="81">
      <pivotArea field="1" type="button" dataOnly="0" labelOnly="1" outline="0" axis="axisPage" fieldPosition="0"/>
    </format>
    <format dxfId="80">
      <pivotArea dataOnly="0" labelOnly="1" outline="0" fieldPosition="0">
        <references count="1">
          <reference field="1" count="0"/>
        </references>
      </pivotArea>
    </format>
    <format dxfId="79">
      <pivotArea type="all" dataOnly="0" outline="0" fieldPosition="0"/>
    </format>
    <format dxfId="78">
      <pivotArea outline="0" collapsedLevelsAreSubtotals="1" fieldPosition="0"/>
    </format>
    <format dxfId="77">
      <pivotArea outline="0" collapsedLevelsAreSubtotals="1" fieldPosition="0"/>
    </format>
    <format dxfId="76">
      <pivotArea dataOnly="0" labelOnly="1" outline="0" fieldPosition="0">
        <references count="1">
          <reference field="1" count="1">
            <x v="0"/>
          </reference>
        </references>
      </pivotArea>
    </format>
    <format dxfId="75">
      <pivotArea outline="0" collapsedLevelsAreSubtotals="1" fieldPosition="0"/>
    </format>
    <format dxfId="74">
      <pivotArea dataOnly="0" labelOnly="1" outline="0" fieldPosition="0">
        <references count="1">
          <reference field="4294967294" count="3">
            <x v="0"/>
            <x v="1"/>
            <x v="2"/>
          </reference>
        </references>
      </pivotArea>
    </format>
    <format dxfId="73">
      <pivotArea dataOnly="0" labelOnly="1" outline="0" fieldPosition="0">
        <references count="1">
          <reference field="4294967294" count="3">
            <x v="0"/>
            <x v="1"/>
            <x v="2"/>
          </reference>
        </references>
      </pivotArea>
    </format>
    <format dxfId="72">
      <pivotArea type="all" dataOnly="0" outline="0" fieldPosition="0"/>
    </format>
    <format dxfId="71">
      <pivotArea outline="0" collapsedLevelsAreSubtotals="1" fieldPosition="0"/>
    </format>
    <format dxfId="70">
      <pivotArea field="0" type="button" dataOnly="0" labelOnly="1" outline="0" axis="axisRow" fieldPosition="0"/>
    </format>
    <format dxfId="69">
      <pivotArea dataOnly="0" labelOnly="1" fieldPosition="0">
        <references count="1">
          <reference field="0" count="0"/>
        </references>
      </pivotArea>
    </format>
    <format dxfId="68">
      <pivotArea dataOnly="0" labelOnly="1" outline="0" fieldPosition="0">
        <references count="1">
          <reference field="4294967294" count="3">
            <x v="0"/>
            <x v="1"/>
            <x v="2"/>
          </reference>
        </references>
      </pivotArea>
    </format>
    <format dxfId="67">
      <pivotArea dataOnly="0" labelOnly="1" outline="0" fieldPosition="0">
        <references count="1">
          <reference field="4294967294" count="1">
            <x v="2"/>
          </reference>
        </references>
      </pivotArea>
    </format>
    <format dxfId="66">
      <pivotArea field="1" type="button" dataOnly="0" labelOnly="1" outline="0" axis="axisPage" fieldPosition="0"/>
    </format>
    <format dxfId="65">
      <pivotArea field="1" type="button" dataOnly="0" labelOnly="1" outline="0" axis="axisPage" fieldPosition="0"/>
    </format>
    <format dxfId="64">
      <pivotArea type="all" dataOnly="0" outline="0" fieldPosition="0"/>
    </format>
    <format dxfId="63">
      <pivotArea outline="0" collapsedLevelsAreSubtotals="1" fieldPosition="0"/>
    </format>
    <format dxfId="62">
      <pivotArea field="0" type="button" dataOnly="0" labelOnly="1" outline="0" axis="axisRow" fieldPosition="0"/>
    </format>
    <format dxfId="61">
      <pivotArea dataOnly="0" labelOnly="1" fieldPosition="0">
        <references count="1">
          <reference field="0" count="0"/>
        </references>
      </pivotArea>
    </format>
    <format dxfId="60">
      <pivotArea dataOnly="0" labelOnly="1" outline="0" fieldPosition="0">
        <references count="1">
          <reference field="4294967294" count="3">
            <x v="0"/>
            <x v="1"/>
            <x v="2"/>
          </reference>
        </references>
      </pivotArea>
    </format>
  </formats>
  <pivotTableStyleInfo showRowHeaders="1" showColHeaders="0"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74F55C06-33E1-4AB4-B619-1FD4BFB93376}" name="PivotTable7" cacheId="0" applyNumberFormats="0" applyBorderFormats="0" applyFontFormats="0" applyPatternFormats="0" applyAlignmentFormats="0" applyWidthHeightFormats="1" dataCaption="Values" updatedVersion="6" minRefreshableVersion="3" rowGrandTotals="0" colGrandTotals="0" itemPrintTitles="1" createdVersion="6" indent="0" outline="1" outlineData="1" multipleFieldFilters="0" rowHeaderCaption="Year">
  <location ref="A6:D16" firstHeaderRow="0" firstDataRow="1" firstDataCol="1" rowPageCount="1" colPageCount="1"/>
  <pivotFields count="24">
    <pivotField axis="axisRow" showAll="0">
      <items count="11">
        <item x="0"/>
        <item x="1"/>
        <item x="2"/>
        <item x="3"/>
        <item x="4"/>
        <item x="5"/>
        <item x="6"/>
        <item x="7"/>
        <item x="8"/>
        <item x="9"/>
        <item t="default"/>
      </items>
    </pivotField>
    <pivotField name="Generic Name" axis="axisPage" showAll="0">
      <items count="10">
        <item x="0"/>
        <item x="1"/>
        <item x="2"/>
        <item x="3"/>
        <item x="4"/>
        <item x="5"/>
        <item x="6"/>
        <item x="7"/>
        <item x="8"/>
        <item t="default"/>
      </items>
    </pivotField>
    <pivotField showAll="0"/>
    <pivotField showAll="0"/>
    <pivotField showAll="0"/>
    <pivotField showAll="0"/>
    <pivotField showAll="0"/>
    <pivotField showAll="0"/>
    <pivotField showAll="0"/>
    <pivotField showAll="0"/>
    <pivotField showAll="0"/>
    <pivotField showAll="0"/>
    <pivotField numFmtId="165" showAll="0"/>
    <pivotField numFmtId="165" showAll="0"/>
    <pivotField numFmtId="165" showAll="0"/>
    <pivotField numFmtId="165" showAll="0"/>
    <pivotField numFmtId="165" showAll="0"/>
    <pivotField numFmtId="165" showAll="0"/>
    <pivotField dataField="1" numFmtId="165" showAll="0"/>
    <pivotField dataField="1" numFmtId="165" showAll="0"/>
    <pivotField dataField="1" numFmtId="165" showAll="0"/>
    <pivotField numFmtId="165" showAll="0"/>
    <pivotField numFmtId="165" showAll="0"/>
    <pivotField numFmtId="165" showAll="0"/>
  </pivotFields>
  <rowFields count="1">
    <field x="0"/>
  </rowFields>
  <rowItems count="10">
    <i>
      <x/>
    </i>
    <i>
      <x v="1"/>
    </i>
    <i>
      <x v="2"/>
    </i>
    <i>
      <x v="3"/>
    </i>
    <i>
      <x v="4"/>
    </i>
    <i>
      <x v="5"/>
    </i>
    <i>
      <x v="6"/>
    </i>
    <i>
      <x v="7"/>
    </i>
    <i>
      <x v="8"/>
    </i>
    <i>
      <x v="9"/>
    </i>
  </rowItems>
  <colFields count="1">
    <field x="-2"/>
  </colFields>
  <colItems count="3">
    <i>
      <x/>
    </i>
    <i i="1">
      <x v="1"/>
    </i>
    <i i="2">
      <x v="2"/>
    </i>
  </colItems>
  <pageFields count="1">
    <pageField fld="1" item="0" hier="-1"/>
  </pageFields>
  <dataFields count="3">
    <dataField name="Dispensings per User (90-Day Washout) " fld="18" baseField="0" baseItem="0"/>
    <dataField name="Dispensings per User (180-Day Washout) " fld="19" baseField="0" baseItem="0"/>
    <dataField name="Dispensings per User (270-Day Washout) " fld="20" baseField="0" baseItem="0"/>
  </dataFields>
  <formats count="30">
    <format dxfId="59">
      <pivotArea type="all" dataOnly="0" outline="0" fieldPosition="0"/>
    </format>
    <format dxfId="58">
      <pivotArea outline="0" collapsedLevelsAreSubtotals="1" fieldPosition="0"/>
    </format>
    <format dxfId="57">
      <pivotArea field="0" type="button" dataOnly="0" labelOnly="1" outline="0" axis="axisRow" fieldPosition="0"/>
    </format>
    <format dxfId="56">
      <pivotArea dataOnly="0" labelOnly="1" fieldPosition="0">
        <references count="1">
          <reference field="0" count="0"/>
        </references>
      </pivotArea>
    </format>
    <format dxfId="55">
      <pivotArea dataOnly="0" labelOnly="1" grandRow="1" outline="0" fieldPosition="0"/>
    </format>
    <format dxfId="54">
      <pivotArea type="all" dataOnly="0" outline="0" fieldPosition="0"/>
    </format>
    <format dxfId="53">
      <pivotArea outline="0" collapsedLevelsAreSubtotals="1" fieldPosition="0"/>
    </format>
    <format dxfId="52">
      <pivotArea dataOnly="0" labelOnly="1" grandRow="1" outline="0" fieldPosition="0"/>
    </format>
    <format dxfId="51">
      <pivotArea collapsedLevelsAreSubtotals="1" fieldPosition="0">
        <references count="1">
          <reference field="0" count="0"/>
        </references>
      </pivotArea>
    </format>
    <format dxfId="50">
      <pivotArea dataOnly="0" labelOnly="1" fieldPosition="0">
        <references count="1">
          <reference field="0" count="0"/>
        </references>
      </pivotArea>
    </format>
    <format dxfId="49">
      <pivotArea field="0" type="button" dataOnly="0" labelOnly="1" outline="0" axis="axisRow" fieldPosition="0"/>
    </format>
    <format dxfId="48">
      <pivotArea field="1" type="button" dataOnly="0" labelOnly="1" outline="0" axis="axisPage" fieldPosition="0"/>
    </format>
    <format dxfId="47">
      <pivotArea dataOnly="0" labelOnly="1" outline="0" fieldPosition="0">
        <references count="1">
          <reference field="1" count="0"/>
        </references>
      </pivotArea>
    </format>
    <format dxfId="46">
      <pivotArea type="all" dataOnly="0" outline="0" fieldPosition="0"/>
    </format>
    <format dxfId="45">
      <pivotArea outline="0" collapsedLevelsAreSubtotals="1" fieldPosition="0"/>
    </format>
    <format dxfId="44">
      <pivotArea field="0" type="button" dataOnly="0" labelOnly="1" outline="0" axis="axisRow" fieldPosition="0"/>
    </format>
    <format dxfId="43">
      <pivotArea dataOnly="0" labelOnly="1" fieldPosition="0">
        <references count="1">
          <reference field="0" count="0"/>
        </references>
      </pivotArea>
    </format>
    <format dxfId="42">
      <pivotArea outline="0" collapsedLevelsAreSubtotals="1" fieldPosition="0"/>
    </format>
    <format dxfId="41">
      <pivotArea dataOnly="0" labelOnly="1" outline="0" fieldPosition="0">
        <references count="1">
          <reference field="1" count="1">
            <x v="0"/>
          </reference>
        </references>
      </pivotArea>
    </format>
    <format dxfId="40">
      <pivotArea dataOnly="0" labelOnly="1" outline="0" fieldPosition="0">
        <references count="1">
          <reference field="4294967294" count="3">
            <x v="0"/>
            <x v="1"/>
            <x v="2"/>
          </reference>
        </references>
      </pivotArea>
    </format>
    <format dxfId="39">
      <pivotArea dataOnly="0" labelOnly="1" outline="0" fieldPosition="0">
        <references count="1">
          <reference field="4294967294" count="3">
            <x v="0"/>
            <x v="1"/>
            <x v="2"/>
          </reference>
        </references>
      </pivotArea>
    </format>
    <format dxfId="38">
      <pivotArea outline="0" collapsedLevelsAreSubtotals="1" fieldPosition="0"/>
    </format>
    <format dxfId="37">
      <pivotArea dataOnly="0" labelOnly="1" outline="0" fieldPosition="0">
        <references count="1">
          <reference field="4294967294" count="1">
            <x v="2"/>
          </reference>
        </references>
      </pivotArea>
    </format>
    <format dxfId="36">
      <pivotArea field="1" type="button" dataOnly="0" labelOnly="1" outline="0" axis="axisPage" fieldPosition="0"/>
    </format>
    <format dxfId="35">
      <pivotArea field="1" type="button" dataOnly="0" labelOnly="1" outline="0" axis="axisPage" fieldPosition="0"/>
    </format>
    <format dxfId="34">
      <pivotArea type="all" dataOnly="0" outline="0" fieldPosition="0"/>
    </format>
    <format dxfId="33">
      <pivotArea outline="0" collapsedLevelsAreSubtotals="1" fieldPosition="0"/>
    </format>
    <format dxfId="32">
      <pivotArea field="0" type="button" dataOnly="0" labelOnly="1" outline="0" axis="axisRow" fieldPosition="0"/>
    </format>
    <format dxfId="31">
      <pivotArea dataOnly="0" labelOnly="1" fieldPosition="0">
        <references count="1">
          <reference field="0" count="0"/>
        </references>
      </pivotArea>
    </format>
    <format dxfId="30">
      <pivotArea dataOnly="0" labelOnly="1" outline="0" fieldPosition="0">
        <references count="1">
          <reference field="4294967294" count="3">
            <x v="0"/>
            <x v="1"/>
            <x v="2"/>
          </reference>
        </references>
      </pivotArea>
    </format>
  </formats>
  <pivotTableStyleInfo showRowHeaders="1" showColHeaders="0"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5705F366-CF73-4FD4-AB6F-08F569F5A12A}" name="PivotTable8" cacheId="0" applyNumberFormats="0" applyBorderFormats="0" applyFontFormats="0" applyPatternFormats="0" applyAlignmentFormats="0" applyWidthHeightFormats="1" dataCaption="Values" updatedVersion="6" minRefreshableVersion="3" rowGrandTotals="0" colGrandTotals="0" itemPrintTitles="1" createdVersion="6" indent="0" outline="1" outlineData="1" multipleFieldFilters="0" rowHeaderCaption="Year">
  <location ref="A6:D16" firstHeaderRow="0" firstDataRow="1" firstDataCol="1" rowPageCount="1" colPageCount="1"/>
  <pivotFields count="24">
    <pivotField axis="axisRow" showAll="0">
      <items count="11">
        <item x="0"/>
        <item x="1"/>
        <item x="2"/>
        <item x="3"/>
        <item x="4"/>
        <item x="5"/>
        <item x="6"/>
        <item x="7"/>
        <item x="8"/>
        <item x="9"/>
        <item t="default"/>
      </items>
    </pivotField>
    <pivotField name="Generic Name" axis="axisPage" showAll="0">
      <items count="10">
        <item x="0"/>
        <item x="1"/>
        <item x="2"/>
        <item x="3"/>
        <item x="4"/>
        <item x="5"/>
        <item x="6"/>
        <item x="7"/>
        <item x="8"/>
        <item t="default"/>
      </items>
    </pivotField>
    <pivotField showAll="0"/>
    <pivotField showAll="0"/>
    <pivotField showAll="0"/>
    <pivotField showAll="0"/>
    <pivotField showAll="0"/>
    <pivotField showAll="0"/>
    <pivotField showAll="0"/>
    <pivotField showAll="0"/>
    <pivotField showAll="0"/>
    <pivotField showAll="0"/>
    <pivotField numFmtId="165" showAll="0"/>
    <pivotField numFmtId="165" showAll="0"/>
    <pivotField numFmtId="165" showAll="0"/>
    <pivotField numFmtId="165" showAll="0"/>
    <pivotField numFmtId="165" showAll="0"/>
    <pivotField numFmtId="165" showAll="0"/>
    <pivotField numFmtId="165" showAll="0"/>
    <pivotField numFmtId="165" showAll="0"/>
    <pivotField numFmtId="165" showAll="0"/>
    <pivotField dataField="1" numFmtId="165" showAll="0"/>
    <pivotField dataField="1" numFmtId="165" showAll="0"/>
    <pivotField dataField="1" numFmtId="165" showAll="0"/>
  </pivotFields>
  <rowFields count="1">
    <field x="0"/>
  </rowFields>
  <rowItems count="10">
    <i>
      <x/>
    </i>
    <i>
      <x v="1"/>
    </i>
    <i>
      <x v="2"/>
    </i>
    <i>
      <x v="3"/>
    </i>
    <i>
      <x v="4"/>
    </i>
    <i>
      <x v="5"/>
    </i>
    <i>
      <x v="6"/>
    </i>
    <i>
      <x v="7"/>
    </i>
    <i>
      <x v="8"/>
    </i>
    <i>
      <x v="9"/>
    </i>
  </rowItems>
  <colFields count="1">
    <field x="-2"/>
  </colFields>
  <colItems count="3">
    <i>
      <x/>
    </i>
    <i i="1">
      <x v="1"/>
    </i>
    <i i="2">
      <x v="2"/>
    </i>
  </colItems>
  <pageFields count="1">
    <pageField fld="1" item="8" hier="-1"/>
  </pageFields>
  <dataFields count="3">
    <dataField name="Days Supplied per Dispensing (90-Day Washout) " fld="21" baseField="0" baseItem="0"/>
    <dataField name="Days Supplied per Dispensing (180-Day Washout) " fld="22" baseField="0" baseItem="0"/>
    <dataField name="Days Supplied per Dispensing (270-Day Washout) " fld="23" baseField="0" baseItem="0"/>
  </dataFields>
  <formats count="30">
    <format dxfId="29">
      <pivotArea type="all" dataOnly="0" outline="0" fieldPosition="0"/>
    </format>
    <format dxfId="28">
      <pivotArea outline="0" collapsedLevelsAreSubtotals="1" fieldPosition="0"/>
    </format>
    <format dxfId="27">
      <pivotArea field="0" type="button" dataOnly="0" labelOnly="1" outline="0" axis="axisRow" fieldPosition="0"/>
    </format>
    <format dxfId="26">
      <pivotArea dataOnly="0" labelOnly="1" fieldPosition="0">
        <references count="1">
          <reference field="0" count="0"/>
        </references>
      </pivotArea>
    </format>
    <format dxfId="25">
      <pivotArea dataOnly="0" labelOnly="1" grandRow="1" outline="0" fieldPosition="0"/>
    </format>
    <format dxfId="24">
      <pivotArea type="all" dataOnly="0" outline="0" fieldPosition="0"/>
    </format>
    <format dxfId="23">
      <pivotArea outline="0" collapsedLevelsAreSubtotals="1" fieldPosition="0"/>
    </format>
    <format dxfId="22">
      <pivotArea dataOnly="0" labelOnly="1" grandRow="1" outline="0" fieldPosition="0"/>
    </format>
    <format dxfId="21">
      <pivotArea collapsedLevelsAreSubtotals="1" fieldPosition="0">
        <references count="1">
          <reference field="0" count="0"/>
        </references>
      </pivotArea>
    </format>
    <format dxfId="20">
      <pivotArea dataOnly="0" labelOnly="1" fieldPosition="0">
        <references count="1">
          <reference field="0" count="0"/>
        </references>
      </pivotArea>
    </format>
    <format dxfId="19">
      <pivotArea field="0" type="button" dataOnly="0" labelOnly="1" outline="0" axis="axisRow" fieldPosition="0"/>
    </format>
    <format dxfId="18">
      <pivotArea field="1" type="button" dataOnly="0" labelOnly="1" outline="0" axis="axisPage" fieldPosition="0"/>
    </format>
    <format dxfId="17">
      <pivotArea dataOnly="0" labelOnly="1" outline="0" fieldPosition="0">
        <references count="1">
          <reference field="1" count="0"/>
        </references>
      </pivotArea>
    </format>
    <format dxfId="16">
      <pivotArea type="all" dataOnly="0" outline="0" fieldPosition="0"/>
    </format>
    <format dxfId="15">
      <pivotArea outline="0" collapsedLevelsAreSubtotals="1" fieldPosition="0"/>
    </format>
    <format dxfId="14">
      <pivotArea field="0" type="button" dataOnly="0" labelOnly="1" outline="0" axis="axisRow" fieldPosition="0"/>
    </format>
    <format dxfId="13">
      <pivotArea dataOnly="0" labelOnly="1" fieldPosition="0">
        <references count="1">
          <reference field="0" count="0"/>
        </references>
      </pivotArea>
    </format>
    <format dxfId="12">
      <pivotArea outline="0" collapsedLevelsAreSubtotals="1" fieldPosition="0"/>
    </format>
    <format dxfId="11">
      <pivotArea dataOnly="0" labelOnly="1" outline="0" fieldPosition="0">
        <references count="1">
          <reference field="1" count="1">
            <x v="0"/>
          </reference>
        </references>
      </pivotArea>
    </format>
    <format dxfId="10">
      <pivotArea dataOnly="0" labelOnly="1" outline="0" fieldPosition="0">
        <references count="1">
          <reference field="4294967294" count="3">
            <x v="0"/>
            <x v="1"/>
            <x v="2"/>
          </reference>
        </references>
      </pivotArea>
    </format>
    <format dxfId="9">
      <pivotArea dataOnly="0" labelOnly="1" outline="0" fieldPosition="0">
        <references count="1">
          <reference field="4294967294" count="3">
            <x v="0"/>
            <x v="1"/>
            <x v="2"/>
          </reference>
        </references>
      </pivotArea>
    </format>
    <format dxfId="8">
      <pivotArea outline="0" collapsedLevelsAreSubtotals="1" fieldPosition="0"/>
    </format>
    <format dxfId="7">
      <pivotArea dataOnly="0" labelOnly="1" outline="0" fieldPosition="0">
        <references count="1">
          <reference field="4294967294" count="1">
            <x v="2"/>
          </reference>
        </references>
      </pivotArea>
    </format>
    <format dxfId="6">
      <pivotArea field="1" type="button" dataOnly="0" labelOnly="1" outline="0" axis="axisPage" fieldPosition="0"/>
    </format>
    <format dxfId="5">
      <pivotArea field="1" type="button" dataOnly="0" labelOnly="1" outline="0" axis="axisPage" fieldPosition="0"/>
    </format>
    <format dxfId="4">
      <pivotArea type="all" dataOnly="0" outline="0" fieldPosition="0"/>
    </format>
    <format dxfId="3">
      <pivotArea outline="0" collapsedLevelsAreSubtotals="1" fieldPosition="0"/>
    </format>
    <format dxfId="2">
      <pivotArea field="0" type="button" dataOnly="0" labelOnly="1" outline="0" axis="axisRow" fieldPosition="0"/>
    </format>
    <format dxfId="1">
      <pivotArea dataOnly="0" labelOnly="1" fieldPosition="0">
        <references count="1">
          <reference field="0" count="0"/>
        </references>
      </pivotArea>
    </format>
    <format dxfId="0">
      <pivotArea dataOnly="0" labelOnly="1" outline="0" fieldPosition="0">
        <references count="1">
          <reference field="4294967294" count="3">
            <x v="0"/>
            <x v="1"/>
            <x v="2"/>
          </reference>
        </references>
      </pivotArea>
    </format>
  </formats>
  <pivotTableStyleInfo showRowHeaders="1" showColHeaders="0"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 dT="2023-05-04T20:51:50.89" personId="{D3EDE54E-741E-46DC-A7DF-20C4B1D1BA0D}" id="{F6132BF1-D314-4AD7-A5FA-9537E8B265FF}">
    <text>Can this column be shifted over? It looks odd being so close to the edge of the sheet</text>
  </threadedComment>
  <threadedComment ref="B1" dT="2023-05-04T20:52:18.47" personId="{D3EDE54E-741E-46DC-A7DF-20C4B1D1BA0D}" id="{279EC075-501C-49BA-9D8D-82412456E38E}">
    <text>Please update sheet title to "Generic Names" I do not think the underscore is needed</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0.bin"/><Relationship Id="rId1" Type="http://schemas.openxmlformats.org/officeDocument/2006/relationships/pivotTable" Target="../pivotTables/pivotTable7.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5.bin"/><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6.bin"/><Relationship Id="rId1" Type="http://schemas.openxmlformats.org/officeDocument/2006/relationships/pivotTable" Target="../pivotTables/pivotTable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7.bin"/><Relationship Id="rId1" Type="http://schemas.openxmlformats.org/officeDocument/2006/relationships/pivotTable" Target="../pivotTables/pivotTable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8.bin"/><Relationship Id="rId1" Type="http://schemas.openxmlformats.org/officeDocument/2006/relationships/pivotTable" Target="../pivotTables/pivotTable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9.bin"/><Relationship Id="rId1" Type="http://schemas.openxmlformats.org/officeDocument/2006/relationships/pivotTable" Target="../pivotTables/pivot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18"/>
  <sheetViews>
    <sheetView showGridLines="0" view="pageLayout" topLeftCell="A25" zoomScaleNormal="100" workbookViewId="0">
      <selection activeCell="A10" sqref="A10"/>
    </sheetView>
  </sheetViews>
  <sheetFormatPr defaultColWidth="11.5703125" defaultRowHeight="12" customHeight="1" x14ac:dyDescent="0.2"/>
  <cols>
    <col min="1" max="1" width="110.42578125" style="7" customWidth="1"/>
    <col min="2" max="16384" width="11.5703125" style="7"/>
  </cols>
  <sheetData>
    <row r="1" spans="1:1" ht="23.25" x14ac:dyDescent="0.2">
      <c r="A1" s="6" t="s">
        <v>0</v>
      </c>
    </row>
    <row r="2" spans="1:1" ht="13.9" customHeight="1" x14ac:dyDescent="0.2">
      <c r="A2" s="7" t="s">
        <v>1</v>
      </c>
    </row>
    <row r="3" spans="1:1" ht="13.9" customHeight="1" x14ac:dyDescent="0.2">
      <c r="A3" s="8" t="s">
        <v>2</v>
      </c>
    </row>
    <row r="4" spans="1:1" ht="13.9" customHeight="1" x14ac:dyDescent="0.2">
      <c r="A4" s="7" t="s">
        <v>1</v>
      </c>
    </row>
    <row r="5" spans="1:1" ht="31.15" customHeight="1" x14ac:dyDescent="0.2">
      <c r="A5" s="5" t="s">
        <v>3</v>
      </c>
    </row>
    <row r="6" spans="1:1" ht="14.45" customHeight="1" x14ac:dyDescent="0.2">
      <c r="A6" s="7" t="s">
        <v>4</v>
      </c>
    </row>
    <row r="7" spans="1:1" ht="27.6" customHeight="1" x14ac:dyDescent="0.2">
      <c r="A7" s="5" t="s">
        <v>5</v>
      </c>
    </row>
    <row r="8" spans="1:1" ht="42" customHeight="1" x14ac:dyDescent="0.2">
      <c r="A8" s="5" t="s">
        <v>69</v>
      </c>
    </row>
    <row r="9" spans="1:1" ht="38.25" x14ac:dyDescent="0.2">
      <c r="A9" s="5" t="s">
        <v>68</v>
      </c>
    </row>
    <row r="10" spans="1:1" ht="30.6" customHeight="1" x14ac:dyDescent="0.2">
      <c r="A10" s="5" t="s">
        <v>21</v>
      </c>
    </row>
    <row r="11" spans="1:1" ht="25.5" x14ac:dyDescent="0.2">
      <c r="A11" s="5" t="s">
        <v>64</v>
      </c>
    </row>
    <row r="12" spans="1:1" ht="13.9" customHeight="1" x14ac:dyDescent="0.2">
      <c r="A12" s="7" t="s">
        <v>1</v>
      </c>
    </row>
    <row r="13" spans="1:1" ht="13.9" customHeight="1" x14ac:dyDescent="0.2">
      <c r="A13" s="8" t="s">
        <v>6</v>
      </c>
    </row>
    <row r="14" spans="1:1" ht="13.9" customHeight="1" x14ac:dyDescent="0.2">
      <c r="A14" s="7" t="s">
        <v>1</v>
      </c>
    </row>
    <row r="15" spans="1:1" ht="105.6" customHeight="1" x14ac:dyDescent="0.2">
      <c r="A15" s="5" t="s">
        <v>65</v>
      </c>
    </row>
    <row r="16" spans="1:1" ht="67.900000000000006" customHeight="1" x14ac:dyDescent="0.2">
      <c r="A16" s="5" t="s">
        <v>70</v>
      </c>
    </row>
    <row r="17" spans="1:1" ht="80.45" customHeight="1" x14ac:dyDescent="0.2">
      <c r="A17" s="5" t="s">
        <v>66</v>
      </c>
    </row>
    <row r="18" spans="1:1" ht="38.25" x14ac:dyDescent="0.2">
      <c r="A18" s="5" t="s">
        <v>71</v>
      </c>
    </row>
  </sheetData>
  <sheetProtection algorithmName="SHA-512" hashValue="Az4r0bLiQnqdRIqJhigknhH3WawNEGb9CP/3L06qyAsBovHT5NcXZfmDAv7fjwNMTV3HAVSEnVIScXrSpy97ug==" saltValue="lJdQMD59UFy++XYFNAaXuQ==" spinCount="100000" sheet="1" objects="1" scenarios="1"/>
  <pageMargins left="0.05" right="0.05" top="0.86666666666666703" bottom="0.5" header="0" footer="0"/>
  <pageSetup orientation="portrait" horizontalDpi="300" verticalDpi="300" r:id="rId1"/>
  <headerFooter>
    <oddHeader>&amp;R&amp;G</oddHeader>
    <oddFooter>&amp;L&amp;"Calibri,Regular"&amp;9cder_str_wp129_nsdp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51027-A69F-4818-A7C6-E3322EBC01AA}">
  <sheetPr>
    <tabColor rgb="FFFFC000"/>
  </sheetPr>
  <dimension ref="A2:G18"/>
  <sheetViews>
    <sheetView showGridLines="0" view="pageLayout" zoomScaleNormal="100" workbookViewId="0">
      <selection activeCell="A53" sqref="A53"/>
    </sheetView>
  </sheetViews>
  <sheetFormatPr defaultColWidth="8.85546875" defaultRowHeight="12.75" x14ac:dyDescent="0.2"/>
  <cols>
    <col min="1" max="1" width="12.140625" style="38" customWidth="1"/>
    <col min="2" max="2" width="27.140625" style="42" customWidth="1"/>
    <col min="3" max="4" width="25.28515625" style="42" customWidth="1"/>
    <col min="5" max="16384" width="8.85546875" style="38"/>
  </cols>
  <sheetData>
    <row r="2" spans="1:7" x14ac:dyDescent="0.2">
      <c r="A2" s="83" t="str">
        <f>CONCATENATE("Table 7. Days Supplied per Incident ", B4, " Dispensing by Year and Washout Period*")</f>
        <v>Table 7. Days Supplied per Incident phentermine/topiramate Dispensing by Year and Washout Period*</v>
      </c>
      <c r="B2" s="84"/>
      <c r="C2" s="84"/>
      <c r="D2" s="85"/>
    </row>
    <row r="3" spans="1:7" x14ac:dyDescent="0.2">
      <c r="A3" s="39"/>
      <c r="B3" s="43"/>
      <c r="C3" s="43"/>
      <c r="D3" s="44"/>
    </row>
    <row r="4" spans="1:7" x14ac:dyDescent="0.2">
      <c r="A4" s="46" t="s">
        <v>15</v>
      </c>
      <c r="B4" s="46" t="s">
        <v>35</v>
      </c>
      <c r="C4" s="86" t="s">
        <v>24</v>
      </c>
      <c r="D4" s="87"/>
    </row>
    <row r="5" spans="1:7" x14ac:dyDescent="0.2">
      <c r="A5" s="39"/>
      <c r="B5" s="44"/>
      <c r="C5" s="88" t="s">
        <v>23</v>
      </c>
      <c r="D5" s="89"/>
    </row>
    <row r="6" spans="1:7" ht="26.25" x14ac:dyDescent="0.25">
      <c r="A6" s="46" t="s">
        <v>16</v>
      </c>
      <c r="B6" s="65" t="s">
        <v>87</v>
      </c>
      <c r="C6" s="66" t="s">
        <v>88</v>
      </c>
      <c r="D6" s="67" t="s">
        <v>89</v>
      </c>
      <c r="E6" s="45"/>
      <c r="F6" s="45"/>
      <c r="G6" s="45"/>
    </row>
    <row r="7" spans="1:7" ht="15" x14ac:dyDescent="0.25">
      <c r="A7" s="25">
        <v>2008</v>
      </c>
      <c r="B7" s="71">
        <v>0</v>
      </c>
      <c r="C7" s="72">
        <v>0</v>
      </c>
      <c r="D7" s="73">
        <v>0</v>
      </c>
      <c r="E7" s="45"/>
      <c r="F7" s="45"/>
      <c r="G7" s="45"/>
    </row>
    <row r="8" spans="1:7" ht="15" x14ac:dyDescent="0.25">
      <c r="A8" s="26">
        <v>2009</v>
      </c>
      <c r="B8" s="74">
        <v>0</v>
      </c>
      <c r="C8" s="75">
        <v>0</v>
      </c>
      <c r="D8" s="76">
        <v>0</v>
      </c>
      <c r="E8" s="45"/>
      <c r="F8" s="45"/>
      <c r="G8" s="45"/>
    </row>
    <row r="9" spans="1:7" ht="15" x14ac:dyDescent="0.25">
      <c r="A9" s="26">
        <v>2010</v>
      </c>
      <c r="B9" s="74">
        <v>0</v>
      </c>
      <c r="C9" s="75">
        <v>0</v>
      </c>
      <c r="D9" s="76">
        <v>0</v>
      </c>
      <c r="E9" s="45"/>
      <c r="F9" s="45"/>
      <c r="G9" s="45"/>
    </row>
    <row r="10" spans="1:7" ht="15" x14ac:dyDescent="0.25">
      <c r="A10" s="26">
        <v>2011</v>
      </c>
      <c r="B10" s="74">
        <v>0</v>
      </c>
      <c r="C10" s="75">
        <v>0</v>
      </c>
      <c r="D10" s="76">
        <v>0</v>
      </c>
      <c r="E10" s="45"/>
      <c r="F10" s="45"/>
      <c r="G10" s="45"/>
    </row>
    <row r="11" spans="1:7" ht="15" x14ac:dyDescent="0.25">
      <c r="A11" s="26">
        <v>2012</v>
      </c>
      <c r="B11" s="74">
        <v>26.025440313111545</v>
      </c>
      <c r="C11" s="75">
        <v>26.055785123966942</v>
      </c>
      <c r="D11" s="76">
        <v>25.929032258064517</v>
      </c>
      <c r="E11" s="45"/>
      <c r="F11" s="45"/>
      <c r="G11" s="45"/>
    </row>
    <row r="12" spans="1:7" ht="15" x14ac:dyDescent="0.25">
      <c r="A12" s="26">
        <v>2013</v>
      </c>
      <c r="B12" s="74">
        <v>27.560193072118114</v>
      </c>
      <c r="C12" s="75">
        <v>27.563969515161343</v>
      </c>
      <c r="D12" s="76">
        <v>27.683022388059701</v>
      </c>
      <c r="E12" s="45"/>
      <c r="F12" s="45"/>
      <c r="G12" s="45"/>
    </row>
    <row r="13" spans="1:7" ht="15" x14ac:dyDescent="0.25">
      <c r="A13" s="26">
        <v>2014</v>
      </c>
      <c r="B13" s="74">
        <v>27.971738930313908</v>
      </c>
      <c r="C13" s="75">
        <v>27.96416364577939</v>
      </c>
      <c r="D13" s="76">
        <v>27.94933970856102</v>
      </c>
      <c r="E13" s="45"/>
      <c r="F13" s="45"/>
      <c r="G13" s="45"/>
    </row>
    <row r="14" spans="1:7" ht="15" x14ac:dyDescent="0.25">
      <c r="A14" s="26">
        <v>2015</v>
      </c>
      <c r="B14" s="74">
        <v>28.504698229129019</v>
      </c>
      <c r="C14" s="75">
        <v>28.488075487349647</v>
      </c>
      <c r="D14" s="76">
        <v>28.537907813769884</v>
      </c>
      <c r="E14" s="45"/>
      <c r="F14" s="45"/>
      <c r="G14" s="45"/>
    </row>
    <row r="15" spans="1:7" ht="15" x14ac:dyDescent="0.25">
      <c r="A15" s="26">
        <v>2016</v>
      </c>
      <c r="B15" s="74">
        <v>27.222732919254657</v>
      </c>
      <c r="C15" s="75">
        <v>27.08743409490334</v>
      </c>
      <c r="D15" s="76">
        <v>26.948043297252291</v>
      </c>
      <c r="E15" s="45"/>
      <c r="F15" s="45"/>
      <c r="G15" s="45"/>
    </row>
    <row r="16" spans="1:7" ht="15" x14ac:dyDescent="0.25">
      <c r="A16" s="27">
        <v>2017</v>
      </c>
      <c r="B16" s="77">
        <v>26.454018109790606</v>
      </c>
      <c r="C16" s="78">
        <v>26.266611018363939</v>
      </c>
      <c r="D16" s="79">
        <v>26.219943555973661</v>
      </c>
      <c r="E16" s="45"/>
      <c r="F16" s="45"/>
      <c r="G16" s="45"/>
    </row>
    <row r="18" spans="1:4" ht="39" customHeight="1" x14ac:dyDescent="0.2">
      <c r="A18" s="90" t="s">
        <v>59</v>
      </c>
      <c r="B18" s="90"/>
      <c r="C18" s="90"/>
      <c r="D18" s="90"/>
    </row>
  </sheetData>
  <sheetProtection algorithmName="SHA-512" hashValue="4iJHYXHVaMIOvO6rdtvMnDFWccWaR5JepzR4M/ORWyqB3an8YHf8Z5N5vxEqNUcc8YILCo+uI5RxUm/mYtLRkQ==" saltValue="g0xXqs8EJoo9X14vYACKGw==" spinCount="100000" sheet="1" objects="1" scenarios="1" pivotTables="0"/>
  <mergeCells count="4">
    <mergeCell ref="A2:D2"/>
    <mergeCell ref="C4:D4"/>
    <mergeCell ref="C5:D5"/>
    <mergeCell ref="A18:D18"/>
  </mergeCells>
  <pageMargins left="0.7" right="0.7" top="0.75" bottom="0.75" header="0.3" footer="0.3"/>
  <pageSetup orientation="portrait" r:id="rId2"/>
  <headerFooter>
    <oddHeader>&amp;R&amp;G</oddHeader>
    <oddFooter>&amp;Lcder_str_wp129_nsdp</oddFooter>
  </headerFooter>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B1:F15"/>
  <sheetViews>
    <sheetView showGridLines="0" view="pageLayout" topLeftCell="A22" zoomScaleNormal="100" workbookViewId="0">
      <selection activeCell="B1" sqref="B1:F1"/>
    </sheetView>
  </sheetViews>
  <sheetFormatPr defaultColWidth="11.5703125" defaultRowHeight="12" customHeight="1" x14ac:dyDescent="0.2"/>
  <cols>
    <col min="1" max="1" width="11.5703125" style="3"/>
    <col min="2" max="2" width="11.140625" style="3" customWidth="1"/>
    <col min="3" max="3" width="19.5703125" style="3" customWidth="1"/>
    <col min="4" max="4" width="10.5703125" style="3" customWidth="1"/>
    <col min="5" max="16384" width="11.5703125" style="3"/>
  </cols>
  <sheetData>
    <row r="1" spans="2:6" ht="12.75" x14ac:dyDescent="0.2">
      <c r="B1" s="94" t="s">
        <v>11</v>
      </c>
      <c r="C1" s="94"/>
      <c r="D1" s="94"/>
      <c r="E1" s="94"/>
      <c r="F1" s="94"/>
    </row>
    <row r="2" spans="2:6" ht="12.75" x14ac:dyDescent="0.2">
      <c r="B2" s="4"/>
      <c r="C2" s="4"/>
      <c r="D2" s="4"/>
      <c r="E2" s="4"/>
      <c r="F2" s="4"/>
    </row>
    <row r="3" spans="2:6" ht="12.75" x14ac:dyDescent="0.2">
      <c r="B3" s="37" t="s">
        <v>16</v>
      </c>
      <c r="C3" s="81" t="s">
        <v>17</v>
      </c>
      <c r="D3" s="22"/>
    </row>
    <row r="4" spans="2:6" ht="13.9" customHeight="1" x14ac:dyDescent="0.2">
      <c r="B4" s="30">
        <v>2008</v>
      </c>
      <c r="C4" s="82">
        <v>54133912</v>
      </c>
    </row>
    <row r="5" spans="2:6" ht="13.9" customHeight="1" x14ac:dyDescent="0.2">
      <c r="B5" s="30">
        <v>2009</v>
      </c>
      <c r="C5" s="82">
        <v>52041301</v>
      </c>
    </row>
    <row r="6" spans="2:6" ht="13.9" customHeight="1" x14ac:dyDescent="0.2">
      <c r="B6" s="30">
        <v>2010</v>
      </c>
      <c r="C6" s="82">
        <v>68305405</v>
      </c>
    </row>
    <row r="7" spans="2:6" ht="13.9" customHeight="1" x14ac:dyDescent="0.2">
      <c r="B7" s="30">
        <v>2011</v>
      </c>
      <c r="C7" s="82">
        <v>67647186</v>
      </c>
    </row>
    <row r="8" spans="2:6" ht="13.9" customHeight="1" x14ac:dyDescent="0.2">
      <c r="B8" s="30">
        <v>2012</v>
      </c>
      <c r="C8" s="82">
        <v>69413478</v>
      </c>
    </row>
    <row r="9" spans="2:6" ht="13.9" customHeight="1" x14ac:dyDescent="0.2">
      <c r="B9" s="30">
        <v>2013</v>
      </c>
      <c r="C9" s="82">
        <v>74644864</v>
      </c>
    </row>
    <row r="10" spans="2:6" ht="13.9" customHeight="1" x14ac:dyDescent="0.2">
      <c r="B10" s="30">
        <v>2014</v>
      </c>
      <c r="C10" s="82">
        <v>77978492</v>
      </c>
    </row>
    <row r="11" spans="2:6" ht="13.9" customHeight="1" x14ac:dyDescent="0.2">
      <c r="B11" s="30">
        <v>2015</v>
      </c>
      <c r="C11" s="82">
        <v>79974859</v>
      </c>
    </row>
    <row r="12" spans="2:6" ht="13.9" customHeight="1" x14ac:dyDescent="0.2">
      <c r="B12" s="30">
        <v>2016</v>
      </c>
      <c r="C12" s="82">
        <v>82870722</v>
      </c>
    </row>
    <row r="13" spans="2:6" ht="13.15" customHeight="1" x14ac:dyDescent="0.2">
      <c r="B13" s="30">
        <v>2017</v>
      </c>
      <c r="C13" s="82">
        <v>81882446</v>
      </c>
    </row>
    <row r="14" spans="2:6" ht="12" customHeight="1" x14ac:dyDescent="0.2">
      <c r="B14" s="22"/>
      <c r="C14" s="22"/>
    </row>
    <row r="15" spans="2:6" ht="12" customHeight="1" x14ac:dyDescent="0.2">
      <c r="B15" s="4"/>
    </row>
  </sheetData>
  <sheetProtection algorithmName="SHA-512" hashValue="I9r5zBajXE3qzGlYFEYdTojznzRrLx8GcA2quFdAyWQR1uobklkfJAI76roAuu+ERgIxLXrpSl6HZTxJ7VHTqQ==" saltValue="kTw/Jv/SD/tTxmgpcFRaLg==" spinCount="100000" sheet="1" objects="1" scenarios="1"/>
  <mergeCells count="1">
    <mergeCell ref="B1:F1"/>
  </mergeCells>
  <pageMargins left="0.05" right="0.05" top="0.86666666666666703" bottom="0.5" header="0" footer="0"/>
  <pageSetup orientation="portrait" horizontalDpi="300" verticalDpi="300" r:id="rId1"/>
  <headerFooter>
    <oddHeader>&amp;R&amp;G</oddHeader>
    <oddFooter>&amp;L&amp;"Calibri,Regular"&amp;9cder_str_wp129_nsdp</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B1:F19"/>
  <sheetViews>
    <sheetView showGridLines="0" view="pageLayout" topLeftCell="A7" zoomScaleNormal="100" workbookViewId="0">
      <selection activeCell="C53" sqref="C53"/>
    </sheetView>
  </sheetViews>
  <sheetFormatPr defaultColWidth="11.5703125" defaultRowHeight="12" customHeight="1" x14ac:dyDescent="0.2"/>
  <cols>
    <col min="1" max="1" width="4.42578125" style="3" customWidth="1"/>
    <col min="2" max="2" width="13.7109375" style="3" customWidth="1"/>
    <col min="3" max="4" width="20.7109375" style="3" bestFit="1" customWidth="1"/>
    <col min="5" max="5" width="11.5703125" style="3"/>
    <col min="6" max="6" width="33" style="3" customWidth="1"/>
    <col min="7" max="16384" width="11.5703125" style="3"/>
  </cols>
  <sheetData>
    <row r="1" spans="2:6" ht="29.45" customHeight="1" x14ac:dyDescent="0.2">
      <c r="B1" s="95" t="s">
        <v>72</v>
      </c>
      <c r="C1" s="95"/>
      <c r="D1" s="95"/>
      <c r="E1" s="95"/>
      <c r="F1" s="95"/>
    </row>
    <row r="2" spans="2:6" ht="12.75" x14ac:dyDescent="0.2">
      <c r="B2" s="36"/>
      <c r="C2" s="36"/>
      <c r="D2" s="36"/>
      <c r="E2" s="36"/>
      <c r="F2" s="36"/>
    </row>
    <row r="3" spans="2:6" ht="12.75" x14ac:dyDescent="0.2">
      <c r="B3" s="35" t="s">
        <v>18</v>
      </c>
      <c r="C3" s="37" t="s">
        <v>19</v>
      </c>
      <c r="D3" s="37" t="s">
        <v>20</v>
      </c>
    </row>
    <row r="4" spans="2:6" ht="13.9" customHeight="1" x14ac:dyDescent="0.2">
      <c r="B4" s="22" t="s">
        <v>38</v>
      </c>
      <c r="C4" s="31">
        <v>39448</v>
      </c>
      <c r="D4" s="31">
        <v>43281</v>
      </c>
    </row>
    <row r="5" spans="2:6" ht="13.9" customHeight="1" x14ac:dyDescent="0.2">
      <c r="B5" s="22" t="s">
        <v>39</v>
      </c>
      <c r="C5" s="31">
        <v>36526</v>
      </c>
      <c r="D5" s="31">
        <v>43281</v>
      </c>
    </row>
    <row r="6" spans="2:6" ht="13.9" customHeight="1" x14ac:dyDescent="0.2">
      <c r="B6" s="22" t="s">
        <v>40</v>
      </c>
      <c r="C6" s="31">
        <v>40179</v>
      </c>
      <c r="D6" s="31">
        <v>43190</v>
      </c>
    </row>
    <row r="7" spans="2:6" ht="13.9" customHeight="1" x14ac:dyDescent="0.2">
      <c r="B7" s="22" t="s">
        <v>41</v>
      </c>
      <c r="C7" s="31">
        <v>38718</v>
      </c>
      <c r="D7" s="31">
        <v>43251</v>
      </c>
    </row>
    <row r="8" spans="2:6" ht="13.9" customHeight="1" x14ac:dyDescent="0.2">
      <c r="B8" s="22" t="s">
        <v>42</v>
      </c>
      <c r="C8" s="31">
        <v>36526</v>
      </c>
      <c r="D8" s="31">
        <v>43039</v>
      </c>
    </row>
    <row r="9" spans="2:6" ht="13.9" customHeight="1" x14ac:dyDescent="0.2">
      <c r="B9" s="22" t="s">
        <v>43</v>
      </c>
      <c r="C9" s="31">
        <v>36526</v>
      </c>
      <c r="D9" s="31">
        <v>43190</v>
      </c>
    </row>
    <row r="10" spans="2:6" ht="13.9" customHeight="1" x14ac:dyDescent="0.2">
      <c r="B10" s="22" t="s">
        <v>44</v>
      </c>
      <c r="C10" s="31">
        <v>36527</v>
      </c>
      <c r="D10" s="31">
        <v>43220</v>
      </c>
    </row>
    <row r="11" spans="2:6" ht="13.9" customHeight="1" x14ac:dyDescent="0.2">
      <c r="B11" s="22" t="s">
        <v>45</v>
      </c>
      <c r="C11" s="31">
        <v>39234</v>
      </c>
      <c r="D11" s="31">
        <v>43312</v>
      </c>
    </row>
    <row r="12" spans="2:6" ht="13.9" customHeight="1" x14ac:dyDescent="0.2">
      <c r="B12" s="22" t="s">
        <v>46</v>
      </c>
      <c r="C12" s="31">
        <v>40909</v>
      </c>
      <c r="D12" s="31">
        <v>42916</v>
      </c>
    </row>
    <row r="13" spans="2:6" ht="13.9" customHeight="1" x14ac:dyDescent="0.2">
      <c r="B13" s="22" t="s">
        <v>47</v>
      </c>
      <c r="C13" s="31">
        <v>36526</v>
      </c>
      <c r="D13" s="31">
        <v>43190</v>
      </c>
    </row>
    <row r="14" spans="2:6" ht="13.9" customHeight="1" x14ac:dyDescent="0.2">
      <c r="B14" s="22" t="s">
        <v>48</v>
      </c>
      <c r="C14" s="31">
        <v>39448</v>
      </c>
      <c r="D14" s="31">
        <v>43100</v>
      </c>
    </row>
    <row r="15" spans="2:6" ht="13.9" customHeight="1" x14ac:dyDescent="0.2">
      <c r="B15" s="22" t="s">
        <v>49</v>
      </c>
      <c r="C15" s="31">
        <v>38353</v>
      </c>
      <c r="D15" s="31">
        <v>43008</v>
      </c>
    </row>
    <row r="16" spans="2:6" ht="13.9" customHeight="1" x14ac:dyDescent="0.2">
      <c r="B16" s="22" t="s">
        <v>50</v>
      </c>
      <c r="C16" s="31">
        <v>36526</v>
      </c>
      <c r="D16" s="31">
        <v>43100</v>
      </c>
    </row>
    <row r="17" spans="2:4" ht="13.9" customHeight="1" x14ac:dyDescent="0.2">
      <c r="B17" s="22" t="s">
        <v>51</v>
      </c>
      <c r="C17" s="31">
        <v>36526</v>
      </c>
      <c r="D17" s="31">
        <v>43100</v>
      </c>
    </row>
    <row r="18" spans="2:4" ht="13.9" customHeight="1" x14ac:dyDescent="0.2">
      <c r="B18" s="22" t="s">
        <v>52</v>
      </c>
      <c r="C18" s="31">
        <v>37987</v>
      </c>
      <c r="D18" s="31">
        <v>43343</v>
      </c>
    </row>
    <row r="19" spans="2:4" ht="13.15" customHeight="1" x14ac:dyDescent="0.2">
      <c r="B19" s="22" t="s">
        <v>53</v>
      </c>
      <c r="C19" s="31">
        <v>36526</v>
      </c>
      <c r="D19" s="31">
        <v>43281</v>
      </c>
    </row>
  </sheetData>
  <sheetProtection algorithmName="SHA-512" hashValue="Phax4ZU8hZ+PbyOXDUEBrVmow2L4d7Z8tXn/aoKsS7tIugGg3d837muw28/xq62gzZjznZKtK1Hb+7/0exJCuQ==" saltValue="2r3Wq0MRTYrTigmF1Tyk0g==" spinCount="100000" sheet="1" objects="1" scenarios="1"/>
  <mergeCells count="1">
    <mergeCell ref="B1:F1"/>
  </mergeCells>
  <pageMargins left="0.05" right="0.05" top="0.86666666666666703" bottom="0.5" header="0" footer="0"/>
  <pageSetup orientation="portrait" horizontalDpi="300" verticalDpi="300" r:id="rId1"/>
  <headerFooter>
    <oddHeader>&amp;R&amp;G</oddHeader>
    <oddFooter>&amp;L&amp;"Calibri,Regular"&amp;9cder_str_wp129_nsdp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27"/>
  <sheetViews>
    <sheetView showGridLines="0" tabSelected="1" view="pageLayout" topLeftCell="A22" zoomScaleNormal="100" workbookViewId="0">
      <selection activeCell="A24" sqref="A24:XFD24"/>
    </sheetView>
  </sheetViews>
  <sheetFormatPr defaultColWidth="11.5703125" defaultRowHeight="12" customHeight="1" x14ac:dyDescent="0.2"/>
  <cols>
    <col min="1" max="1" width="12.7109375" style="2" customWidth="1"/>
    <col min="2" max="2" width="97.28515625" style="2" customWidth="1"/>
    <col min="3" max="16384" width="11.5703125" style="2"/>
  </cols>
  <sheetData>
    <row r="1" spans="1:2" ht="12.75" x14ac:dyDescent="0.2">
      <c r="A1" s="9" t="s">
        <v>7</v>
      </c>
      <c r="B1" s="10" t="s">
        <v>37</v>
      </c>
    </row>
    <row r="2" spans="1:2" ht="60.6" customHeight="1" x14ac:dyDescent="0.2">
      <c r="A2" s="11" t="s">
        <v>8</v>
      </c>
      <c r="B2" s="11" t="s">
        <v>94</v>
      </c>
    </row>
    <row r="3" spans="1:2" ht="73.150000000000006" customHeight="1" x14ac:dyDescent="0.2">
      <c r="A3" s="12" t="s">
        <v>1</v>
      </c>
      <c r="B3" s="13" t="s">
        <v>57</v>
      </c>
    </row>
    <row r="4" spans="1:2" ht="13.9" customHeight="1" x14ac:dyDescent="0.2">
      <c r="A4" s="14" t="s">
        <v>1</v>
      </c>
      <c r="B4" s="14" t="s">
        <v>9</v>
      </c>
    </row>
    <row r="5" spans="1:2" ht="13.9" customHeight="1" x14ac:dyDescent="0.2">
      <c r="A5" s="16" t="s">
        <v>10</v>
      </c>
      <c r="B5" s="19" t="s">
        <v>36</v>
      </c>
    </row>
    <row r="6" spans="1:2" ht="13.9" customHeight="1" x14ac:dyDescent="0.2">
      <c r="A6" s="12" t="s">
        <v>1</v>
      </c>
      <c r="B6" s="20" t="s">
        <v>95</v>
      </c>
    </row>
    <row r="7" spans="1:2" ht="13.9" customHeight="1" x14ac:dyDescent="0.2">
      <c r="A7" s="12" t="s">
        <v>1</v>
      </c>
      <c r="B7" s="20" t="s">
        <v>96</v>
      </c>
    </row>
    <row r="8" spans="1:2" ht="13.9" customHeight="1" x14ac:dyDescent="0.2">
      <c r="A8" s="12" t="s">
        <v>1</v>
      </c>
      <c r="B8" s="20" t="s">
        <v>97</v>
      </c>
    </row>
    <row r="9" spans="1:2" ht="12.75" x14ac:dyDescent="0.2">
      <c r="A9" s="12" t="s">
        <v>1</v>
      </c>
      <c r="B9" s="21" t="s">
        <v>98</v>
      </c>
    </row>
    <row r="10" spans="1:2" ht="13.9" customHeight="1" x14ac:dyDescent="0.2">
      <c r="A10" s="12" t="s">
        <v>1</v>
      </c>
      <c r="B10" s="20" t="s">
        <v>99</v>
      </c>
    </row>
    <row r="11" spans="1:2" ht="12.75" x14ac:dyDescent="0.2">
      <c r="A11" s="12" t="s">
        <v>1</v>
      </c>
      <c r="B11" s="21" t="s">
        <v>100</v>
      </c>
    </row>
    <row r="12" spans="1:2" ht="12.75" x14ac:dyDescent="0.2">
      <c r="A12" s="12" t="s">
        <v>1</v>
      </c>
      <c r="B12" s="21" t="s">
        <v>101</v>
      </c>
    </row>
    <row r="13" spans="1:2" ht="13.9" customHeight="1" x14ac:dyDescent="0.2">
      <c r="A13" s="12" t="s">
        <v>1</v>
      </c>
      <c r="B13" s="20" t="s">
        <v>11</v>
      </c>
    </row>
    <row r="14" spans="1:2" ht="25.5" x14ac:dyDescent="0.2">
      <c r="A14" s="14" t="s">
        <v>1</v>
      </c>
      <c r="B14" s="17" t="s">
        <v>72</v>
      </c>
    </row>
    <row r="15" spans="1:2" ht="31.9" customHeight="1" x14ac:dyDescent="0.2">
      <c r="A15" s="16" t="s">
        <v>12</v>
      </c>
      <c r="B15" s="11" t="s">
        <v>55</v>
      </c>
    </row>
    <row r="16" spans="1:2" ht="33.6" customHeight="1" x14ac:dyDescent="0.2">
      <c r="A16" s="12" t="s">
        <v>1</v>
      </c>
      <c r="B16" s="13" t="s">
        <v>56</v>
      </c>
    </row>
    <row r="17" spans="1:2" ht="46.15" customHeight="1" x14ac:dyDescent="0.2">
      <c r="A17" s="12"/>
      <c r="B17" s="13" t="s">
        <v>58</v>
      </c>
    </row>
    <row r="18" spans="1:2" ht="145.15" customHeight="1" x14ac:dyDescent="0.2">
      <c r="A18" s="12" t="s">
        <v>1</v>
      </c>
      <c r="B18" s="13" t="s">
        <v>60</v>
      </c>
    </row>
    <row r="19" spans="1:2" s="33" customFormat="1" ht="37.15" customHeight="1" x14ac:dyDescent="0.2">
      <c r="A19" s="12" t="s">
        <v>1</v>
      </c>
      <c r="B19" s="32" t="s">
        <v>61</v>
      </c>
    </row>
    <row r="20" spans="1:2" s="33" customFormat="1" ht="52.9" customHeight="1" x14ac:dyDescent="0.2">
      <c r="A20" s="12" t="s">
        <v>1</v>
      </c>
      <c r="B20" s="32" t="s">
        <v>62</v>
      </c>
    </row>
    <row r="21" spans="1:2" ht="25.15" customHeight="1" x14ac:dyDescent="0.2">
      <c r="A21" s="14" t="s">
        <v>1</v>
      </c>
      <c r="B21" s="17" t="s">
        <v>67</v>
      </c>
    </row>
    <row r="22" spans="1:2" ht="47.45" customHeight="1" x14ac:dyDescent="0.2">
      <c r="A22" s="11" t="s">
        <v>13</v>
      </c>
      <c r="B22" s="11" t="s">
        <v>63</v>
      </c>
    </row>
    <row r="23" spans="1:2" ht="45" customHeight="1" x14ac:dyDescent="0.2">
      <c r="A23" s="12" t="s">
        <v>1</v>
      </c>
      <c r="B23" s="13" t="s">
        <v>25</v>
      </c>
    </row>
    <row r="24" spans="1:2" ht="42" customHeight="1" x14ac:dyDescent="0.2">
      <c r="A24" s="12" t="s">
        <v>1</v>
      </c>
      <c r="B24" s="13" t="s">
        <v>26</v>
      </c>
    </row>
    <row r="25" spans="1:2" ht="34.5" customHeight="1" x14ac:dyDescent="0.2">
      <c r="A25" s="12"/>
      <c r="B25" s="13" t="s">
        <v>103</v>
      </c>
    </row>
    <row r="26" spans="1:2" ht="43.9" customHeight="1" x14ac:dyDescent="0.2">
      <c r="A26" s="14" t="s">
        <v>1</v>
      </c>
      <c r="B26" s="17" t="s">
        <v>102</v>
      </c>
    </row>
    <row r="27" spans="1:2" ht="28.9" customHeight="1" x14ac:dyDescent="0.2">
      <c r="A27" s="18" t="s">
        <v>14</v>
      </c>
      <c r="B27" s="15" t="s">
        <v>54</v>
      </c>
    </row>
  </sheetData>
  <sheetProtection algorithmName="SHA-512" hashValue="gYIfhuiQVhXM86fwb8y49/dJhf1g5uvlHNAyeLEqtGmYZyIqGoPTAh7rq29k/qR+McrAR7NcZnJM+2DoXfU0KQ==" saltValue="D9ERpttjEFeO4ua2qOLtMg==" spinCount="100000" sheet="1" objects="1" scenarios="1"/>
  <pageMargins left="0.05" right="0.05" top="0.86666666666666703" bottom="0.5" header="0" footer="0"/>
  <pageSetup orientation="portrait" horizontalDpi="300" verticalDpi="300" r:id="rId1"/>
  <headerFooter>
    <oddHeader>&amp;R&amp;G</oddHeader>
    <oddFooter>&amp;L&amp;"Calibri,Regular"&amp;9cder_str_wp129_nsdp</oddFooter>
  </headerFooter>
  <rowBreaks count="1" manualBreakCount="1">
    <brk id="21" max="16383" man="1"/>
  </rowBreaks>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13"/>
  <sheetViews>
    <sheetView showGridLines="0" view="pageLayout" topLeftCell="A52" zoomScaleNormal="100" workbookViewId="0">
      <selection activeCell="C9" sqref="C8:C9"/>
    </sheetView>
  </sheetViews>
  <sheetFormatPr defaultColWidth="11.5703125" defaultRowHeight="12" customHeight="1" x14ac:dyDescent="0.2"/>
  <cols>
    <col min="1" max="1" width="34.5703125" style="23" bestFit="1" customWidth="1"/>
    <col min="2" max="16384" width="11.5703125" style="23"/>
  </cols>
  <sheetData>
    <row r="1" spans="1:2" ht="12.75" x14ac:dyDescent="0.2">
      <c r="A1" s="34" t="s">
        <v>36</v>
      </c>
    </row>
    <row r="2" spans="1:2" ht="12.75" x14ac:dyDescent="0.2">
      <c r="A2" s="24" t="s">
        <v>27</v>
      </c>
    </row>
    <row r="3" spans="1:2" ht="12.75" x14ac:dyDescent="0.2">
      <c r="A3" s="24" t="s">
        <v>28</v>
      </c>
    </row>
    <row r="4" spans="1:2" ht="12.75" x14ac:dyDescent="0.2">
      <c r="A4" s="24" t="s">
        <v>29</v>
      </c>
    </row>
    <row r="5" spans="1:2" ht="12.75" x14ac:dyDescent="0.2">
      <c r="A5" s="24" t="s">
        <v>30</v>
      </c>
    </row>
    <row r="6" spans="1:2" ht="12.75" x14ac:dyDescent="0.2">
      <c r="A6" s="24" t="s">
        <v>31</v>
      </c>
    </row>
    <row r="7" spans="1:2" ht="12.75" x14ac:dyDescent="0.2">
      <c r="A7" s="24" t="s">
        <v>32</v>
      </c>
    </row>
    <row r="8" spans="1:2" ht="12.75" x14ac:dyDescent="0.2">
      <c r="A8" s="24" t="s">
        <v>33</v>
      </c>
    </row>
    <row r="9" spans="1:2" ht="12.75" x14ac:dyDescent="0.2">
      <c r="A9" s="24" t="s">
        <v>34</v>
      </c>
    </row>
    <row r="10" spans="1:2" ht="12.75" x14ac:dyDescent="0.2">
      <c r="A10" s="24" t="s">
        <v>35</v>
      </c>
    </row>
    <row r="13" spans="1:2" ht="12" customHeight="1" x14ac:dyDescent="0.2">
      <c r="A13" s="1"/>
    </row>
  </sheetData>
  <sheetProtection algorithmName="SHA-512" hashValue="xrx5urT1UKGmBnmt4gmH59Q2/u0bPNux7GRqoNpIz8gumcTFGyOOLNIILC/aF8GZ4FQeAtwi6f67sz3UqG9oGA==" saltValue="toljYW007VOfGjww7h40pQ==" spinCount="100000" sheet="1" objects="1" scenarios="1"/>
  <pageMargins left="0.05" right="0.05" top="0.86666666666666703" bottom="0.5" header="0" footer="0"/>
  <pageSetup orientation="portrait" horizontalDpi="300" verticalDpi="300" r:id="rId1"/>
  <headerFooter>
    <oddHeader>&amp;R&amp;G</oddHeader>
    <oddFooter>&amp;L&amp;"Calibri,Regular"&amp;9cder_str_wp129_nsdp</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B3B46-E5CD-43C2-AB13-00057D05938E}">
  <sheetPr>
    <tabColor rgb="FFFFC000"/>
  </sheetPr>
  <dimension ref="A1:D17"/>
  <sheetViews>
    <sheetView showGridLines="0" view="pageLayout" topLeftCell="A25" zoomScaleNormal="100" workbookViewId="0">
      <selection activeCell="A53" sqref="A53"/>
    </sheetView>
  </sheetViews>
  <sheetFormatPr defaultColWidth="8.85546875" defaultRowHeight="12.75" x14ac:dyDescent="0.2"/>
  <cols>
    <col min="1" max="1" width="12.140625" style="38" bestFit="1" customWidth="1"/>
    <col min="2" max="2" width="27.7109375" style="38" customWidth="1"/>
    <col min="3" max="4" width="25.28515625" style="38" customWidth="1"/>
    <col min="5" max="16384" width="8.85546875" style="38"/>
  </cols>
  <sheetData>
    <row r="1" spans="1:4" ht="14.45" customHeight="1" x14ac:dyDescent="0.2">
      <c r="A1" s="83" t="str">
        <f>CONCATENATE("Table 1. Number of Incident ", B3, " Users by Year and Washout Period*")</f>
        <v>Table 1. Number of Incident lorcaserin HCl Users by Year and Washout Period*</v>
      </c>
      <c r="B1" s="84"/>
      <c r="C1" s="84"/>
      <c r="D1" s="85"/>
    </row>
    <row r="2" spans="1:4" x14ac:dyDescent="0.2">
      <c r="A2" s="39"/>
      <c r="B2" s="40"/>
      <c r="C2" s="40"/>
      <c r="D2" s="41"/>
    </row>
    <row r="3" spans="1:4" x14ac:dyDescent="0.2">
      <c r="A3" s="46" t="s">
        <v>15</v>
      </c>
      <c r="B3" s="80" t="s">
        <v>30</v>
      </c>
      <c r="C3" s="86" t="s">
        <v>22</v>
      </c>
      <c r="D3" s="87"/>
    </row>
    <row r="4" spans="1:4" x14ac:dyDescent="0.2">
      <c r="A4" s="39"/>
      <c r="B4" s="41"/>
      <c r="C4" s="88" t="s">
        <v>23</v>
      </c>
      <c r="D4" s="89"/>
    </row>
    <row r="5" spans="1:4" ht="25.5" x14ac:dyDescent="0.2">
      <c r="A5" s="46" t="s">
        <v>16</v>
      </c>
      <c r="B5" s="47" t="s">
        <v>73</v>
      </c>
      <c r="C5" s="48" t="s">
        <v>74</v>
      </c>
      <c r="D5" s="49" t="s">
        <v>75</v>
      </c>
    </row>
    <row r="6" spans="1:4" x14ac:dyDescent="0.2">
      <c r="A6" s="25">
        <v>2008</v>
      </c>
      <c r="B6" s="50">
        <v>0</v>
      </c>
      <c r="C6" s="51">
        <v>0</v>
      </c>
      <c r="D6" s="52">
        <v>0</v>
      </c>
    </row>
    <row r="7" spans="1:4" x14ac:dyDescent="0.2">
      <c r="A7" s="28">
        <v>2009</v>
      </c>
      <c r="B7" s="53">
        <v>0</v>
      </c>
      <c r="C7" s="54">
        <v>0</v>
      </c>
      <c r="D7" s="55">
        <v>0</v>
      </c>
    </row>
    <row r="8" spans="1:4" x14ac:dyDescent="0.2">
      <c r="A8" s="28">
        <v>2010</v>
      </c>
      <c r="B8" s="53">
        <v>0</v>
      </c>
      <c r="C8" s="54">
        <v>0</v>
      </c>
      <c r="D8" s="55">
        <v>0</v>
      </c>
    </row>
    <row r="9" spans="1:4" x14ac:dyDescent="0.2">
      <c r="A9" s="28">
        <v>2011</v>
      </c>
      <c r="B9" s="53">
        <v>0</v>
      </c>
      <c r="C9" s="54">
        <v>0</v>
      </c>
      <c r="D9" s="55">
        <v>0</v>
      </c>
    </row>
    <row r="10" spans="1:4" x14ac:dyDescent="0.2">
      <c r="A10" s="28">
        <v>2012</v>
      </c>
      <c r="B10" s="53">
        <v>0</v>
      </c>
      <c r="C10" s="54">
        <v>0</v>
      </c>
      <c r="D10" s="55">
        <v>0</v>
      </c>
    </row>
    <row r="11" spans="1:4" x14ac:dyDescent="0.2">
      <c r="A11" s="28">
        <v>2013</v>
      </c>
      <c r="B11" s="53">
        <v>1227</v>
      </c>
      <c r="C11" s="54">
        <v>1320</v>
      </c>
      <c r="D11" s="55">
        <v>1038</v>
      </c>
    </row>
    <row r="12" spans="1:4" x14ac:dyDescent="0.2">
      <c r="A12" s="28">
        <v>2014</v>
      </c>
      <c r="B12" s="53">
        <v>4825</v>
      </c>
      <c r="C12" s="54">
        <v>5300</v>
      </c>
      <c r="D12" s="55">
        <v>4366</v>
      </c>
    </row>
    <row r="13" spans="1:4" x14ac:dyDescent="0.2">
      <c r="A13" s="28">
        <v>2015</v>
      </c>
      <c r="B13" s="53">
        <v>4824</v>
      </c>
      <c r="C13" s="54">
        <v>5485</v>
      </c>
      <c r="D13" s="55">
        <v>4366</v>
      </c>
    </row>
    <row r="14" spans="1:4" x14ac:dyDescent="0.2">
      <c r="A14" s="28">
        <v>2016</v>
      </c>
      <c r="B14" s="53">
        <v>3432</v>
      </c>
      <c r="C14" s="54">
        <v>3983</v>
      </c>
      <c r="D14" s="55">
        <v>3080</v>
      </c>
    </row>
    <row r="15" spans="1:4" x14ac:dyDescent="0.2">
      <c r="A15" s="29">
        <v>2017</v>
      </c>
      <c r="B15" s="56">
        <v>3573</v>
      </c>
      <c r="C15" s="57">
        <v>4044</v>
      </c>
      <c r="D15" s="58">
        <v>3247</v>
      </c>
    </row>
    <row r="17" spans="1:4" ht="41.45" customHeight="1" x14ac:dyDescent="0.2">
      <c r="A17" s="90" t="s">
        <v>59</v>
      </c>
      <c r="B17" s="90"/>
      <c r="C17" s="90"/>
      <c r="D17" s="90"/>
    </row>
  </sheetData>
  <sheetProtection algorithmName="SHA-512" hashValue="bPpgN54EHVL7tbNuGVVZVqyxgIzGlSi0N0XLg8sNxrWJivr6CXAweYiHKF337bb9sHRWanEAjBoAHlrOud4iCg==" saltValue="Xh37LhaDS4Ftnzg3o9qt2w==" spinCount="100000" sheet="1" objects="1" scenarios="1" pivotTables="0"/>
  <mergeCells count="4">
    <mergeCell ref="A1:D1"/>
    <mergeCell ref="C3:D3"/>
    <mergeCell ref="C4:D4"/>
    <mergeCell ref="A17:D17"/>
  </mergeCells>
  <pageMargins left="0.7" right="0.7" top="0.75" bottom="0.75" header="0.3" footer="0.3"/>
  <pageSetup orientation="portrait" r:id="rId2"/>
  <headerFooter>
    <oddHeader>&amp;R&amp;G</oddHeader>
    <oddFooter>&amp;Lcder_str_wp129_nsdp</oddFoot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39B51-4951-42A2-96B4-C071D5E379FA}">
  <sheetPr>
    <tabColor rgb="FFFFC000"/>
  </sheetPr>
  <dimension ref="A2:D18"/>
  <sheetViews>
    <sheetView showGridLines="0" view="pageLayout" topLeftCell="A26" zoomScaleNormal="100" workbookViewId="0">
      <selection activeCell="A2" sqref="A2:D2"/>
    </sheetView>
  </sheetViews>
  <sheetFormatPr defaultColWidth="8.85546875" defaultRowHeight="12.75" x14ac:dyDescent="0.2"/>
  <cols>
    <col min="1" max="1" width="12.140625" style="38" customWidth="1"/>
    <col min="2" max="2" width="27.140625" style="38" customWidth="1"/>
    <col min="3" max="4" width="25.28515625" style="38" customWidth="1"/>
    <col min="5" max="16384" width="8.85546875" style="38"/>
  </cols>
  <sheetData>
    <row r="2" spans="1:4" x14ac:dyDescent="0.2">
      <c r="A2" s="83" t="str">
        <f>CONCATENATE("Table 2. Number of Incident ", B4, " Dispensings by Year and Washout Period*")</f>
        <v>Table 2. Number of Incident phentermine HCl Dispensings by Year and Washout Period*</v>
      </c>
      <c r="B2" s="84"/>
      <c r="C2" s="84"/>
      <c r="D2" s="85"/>
    </row>
    <row r="3" spans="1:4" x14ac:dyDescent="0.2">
      <c r="A3" s="39"/>
      <c r="B3" s="40"/>
      <c r="C3" s="40"/>
      <c r="D3" s="41"/>
    </row>
    <row r="4" spans="1:4" x14ac:dyDescent="0.2">
      <c r="A4" s="46" t="s">
        <v>15</v>
      </c>
      <c r="B4" s="46" t="s">
        <v>34</v>
      </c>
      <c r="C4" s="86" t="s">
        <v>24</v>
      </c>
      <c r="D4" s="87"/>
    </row>
    <row r="5" spans="1:4" x14ac:dyDescent="0.2">
      <c r="A5" s="39"/>
      <c r="B5" s="41"/>
      <c r="C5" s="88" t="s">
        <v>23</v>
      </c>
      <c r="D5" s="89"/>
    </row>
    <row r="6" spans="1:4" ht="25.5" x14ac:dyDescent="0.2">
      <c r="A6" s="46" t="s">
        <v>16</v>
      </c>
      <c r="B6" s="47" t="s">
        <v>76</v>
      </c>
      <c r="C6" s="48" t="s">
        <v>77</v>
      </c>
      <c r="D6" s="49" t="s">
        <v>90</v>
      </c>
    </row>
    <row r="7" spans="1:4" x14ac:dyDescent="0.2">
      <c r="A7" s="25">
        <v>2008</v>
      </c>
      <c r="B7" s="50">
        <v>51358</v>
      </c>
      <c r="C7" s="51">
        <v>39956</v>
      </c>
      <c r="D7" s="52">
        <v>30560</v>
      </c>
    </row>
    <row r="8" spans="1:4" x14ac:dyDescent="0.2">
      <c r="A8" s="26">
        <v>2009</v>
      </c>
      <c r="B8" s="59">
        <v>56764</v>
      </c>
      <c r="C8" s="60">
        <v>46779</v>
      </c>
      <c r="D8" s="61">
        <v>40448</v>
      </c>
    </row>
    <row r="9" spans="1:4" x14ac:dyDescent="0.2">
      <c r="A9" s="26">
        <v>2010</v>
      </c>
      <c r="B9" s="59">
        <v>48536</v>
      </c>
      <c r="C9" s="60">
        <v>40014</v>
      </c>
      <c r="D9" s="61">
        <v>34231</v>
      </c>
    </row>
    <row r="10" spans="1:4" x14ac:dyDescent="0.2">
      <c r="A10" s="26">
        <v>2011</v>
      </c>
      <c r="B10" s="59">
        <v>44437</v>
      </c>
      <c r="C10" s="60">
        <v>35964</v>
      </c>
      <c r="D10" s="61">
        <v>30420</v>
      </c>
    </row>
    <row r="11" spans="1:4" x14ac:dyDescent="0.2">
      <c r="A11" s="26">
        <v>2012</v>
      </c>
      <c r="B11" s="59">
        <v>48273</v>
      </c>
      <c r="C11" s="60">
        <v>39294</v>
      </c>
      <c r="D11" s="61">
        <v>33321</v>
      </c>
    </row>
    <row r="12" spans="1:4" x14ac:dyDescent="0.2">
      <c r="A12" s="26">
        <v>2013</v>
      </c>
      <c r="B12" s="59">
        <v>57106</v>
      </c>
      <c r="C12" s="60">
        <v>46371</v>
      </c>
      <c r="D12" s="61">
        <v>39285</v>
      </c>
    </row>
    <row r="13" spans="1:4" x14ac:dyDescent="0.2">
      <c r="A13" s="26">
        <v>2014</v>
      </c>
      <c r="B13" s="59">
        <v>66731</v>
      </c>
      <c r="C13" s="60">
        <v>53562</v>
      </c>
      <c r="D13" s="61">
        <v>44686</v>
      </c>
    </row>
    <row r="14" spans="1:4" x14ac:dyDescent="0.2">
      <c r="A14" s="26">
        <v>2015</v>
      </c>
      <c r="B14" s="59">
        <v>78440</v>
      </c>
      <c r="C14" s="60">
        <v>64400</v>
      </c>
      <c r="D14" s="61">
        <v>54859</v>
      </c>
    </row>
    <row r="15" spans="1:4" x14ac:dyDescent="0.2">
      <c r="A15" s="26">
        <v>2016</v>
      </c>
      <c r="B15" s="59">
        <v>86395</v>
      </c>
      <c r="C15" s="60">
        <v>70984</v>
      </c>
      <c r="D15" s="61">
        <v>61055</v>
      </c>
    </row>
    <row r="16" spans="1:4" x14ac:dyDescent="0.2">
      <c r="A16" s="27">
        <v>2017</v>
      </c>
      <c r="B16" s="62">
        <v>83134</v>
      </c>
      <c r="C16" s="63">
        <v>68794</v>
      </c>
      <c r="D16" s="64">
        <v>59752</v>
      </c>
    </row>
    <row r="18" spans="1:4" ht="39" customHeight="1" x14ac:dyDescent="0.2">
      <c r="A18" s="90" t="s">
        <v>59</v>
      </c>
      <c r="B18" s="90"/>
      <c r="C18" s="90"/>
      <c r="D18" s="90"/>
    </row>
  </sheetData>
  <sheetProtection algorithmName="SHA-512" hashValue="AIVp6OpAzPa0/WIZSnb8Wj6oYdKQ5Mnby80EXcEZjEFbIeXfOG5Iy391g5267N1WIqDdTpQYdH0z6h1p8aH2qQ==" saltValue="0p5J2WD4zhOz6srrg7x79Q==" spinCount="100000" sheet="1" objects="1" scenarios="1" pivotTables="0"/>
  <mergeCells count="4">
    <mergeCell ref="A2:D2"/>
    <mergeCell ref="C4:D4"/>
    <mergeCell ref="C5:D5"/>
    <mergeCell ref="A18:D18"/>
  </mergeCells>
  <pageMargins left="0.7" right="0.7" top="0.75" bottom="0.75" header="0.3" footer="0.3"/>
  <pageSetup orientation="portrait" r:id="rId2"/>
  <headerFooter>
    <oddHeader>&amp;R&amp;G</oddHeader>
    <oddFooter>&amp;Lcder_str_wp129_nsdp</oddFoot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92D99-DDAD-4FFA-8DAB-87E0B912D967}">
  <sheetPr>
    <tabColor rgb="FFFFC000"/>
  </sheetPr>
  <dimension ref="A2:D18"/>
  <sheetViews>
    <sheetView showGridLines="0" view="pageLayout" zoomScaleNormal="100" workbookViewId="0">
      <selection activeCell="A55" sqref="A55"/>
    </sheetView>
  </sheetViews>
  <sheetFormatPr defaultColWidth="8.85546875" defaultRowHeight="12.75" x14ac:dyDescent="0.2"/>
  <cols>
    <col min="1" max="1" width="12.140625" style="38" customWidth="1"/>
    <col min="2" max="2" width="27.140625" style="42" customWidth="1"/>
    <col min="3" max="4" width="25.28515625" style="42" customWidth="1"/>
    <col min="5" max="16384" width="8.85546875" style="38"/>
  </cols>
  <sheetData>
    <row r="2" spans="1:4" x14ac:dyDescent="0.2">
      <c r="A2" s="91" t="str">
        <f>CONCATENATE("Table 3. Number of Days Supplied of", " ",B4, " ", "by Year and Washout Period*")</f>
        <v>Table 3. Number of Days Supplied of phentermine/topiramate by Year and Washout Period*</v>
      </c>
      <c r="B2" s="92"/>
      <c r="C2" s="92"/>
      <c r="D2" s="93"/>
    </row>
    <row r="3" spans="1:4" x14ac:dyDescent="0.2">
      <c r="A3" s="39"/>
      <c r="B3" s="43"/>
      <c r="C3" s="43"/>
      <c r="D3" s="44"/>
    </row>
    <row r="4" spans="1:4" x14ac:dyDescent="0.2">
      <c r="A4" s="46" t="s">
        <v>15</v>
      </c>
      <c r="B4" s="46" t="s">
        <v>35</v>
      </c>
      <c r="C4" s="86" t="s">
        <v>24</v>
      </c>
      <c r="D4" s="87"/>
    </row>
    <row r="5" spans="1:4" x14ac:dyDescent="0.2">
      <c r="A5" s="39"/>
      <c r="B5" s="44"/>
      <c r="C5" s="88" t="s">
        <v>23</v>
      </c>
      <c r="D5" s="89"/>
    </row>
    <row r="6" spans="1:4" ht="25.5" x14ac:dyDescent="0.2">
      <c r="A6" s="46" t="s">
        <v>16</v>
      </c>
      <c r="B6" s="65" t="s">
        <v>91</v>
      </c>
      <c r="C6" s="66" t="s">
        <v>92</v>
      </c>
      <c r="D6" s="67" t="s">
        <v>93</v>
      </c>
    </row>
    <row r="7" spans="1:4" x14ac:dyDescent="0.2">
      <c r="A7" s="25">
        <v>2008</v>
      </c>
      <c r="B7" s="50">
        <v>0</v>
      </c>
      <c r="C7" s="51">
        <v>0</v>
      </c>
      <c r="D7" s="52">
        <v>0</v>
      </c>
    </row>
    <row r="8" spans="1:4" x14ac:dyDescent="0.2">
      <c r="A8" s="26">
        <v>2009</v>
      </c>
      <c r="B8" s="59">
        <v>0</v>
      </c>
      <c r="C8" s="60">
        <v>0</v>
      </c>
      <c r="D8" s="61">
        <v>0</v>
      </c>
    </row>
    <row r="9" spans="1:4" x14ac:dyDescent="0.2">
      <c r="A9" s="26">
        <v>2010</v>
      </c>
      <c r="B9" s="59">
        <v>0</v>
      </c>
      <c r="C9" s="60">
        <v>0</v>
      </c>
      <c r="D9" s="61">
        <v>0</v>
      </c>
    </row>
    <row r="10" spans="1:4" x14ac:dyDescent="0.2">
      <c r="A10" s="26">
        <v>2011</v>
      </c>
      <c r="B10" s="59">
        <v>0</v>
      </c>
      <c r="C10" s="60">
        <v>0</v>
      </c>
      <c r="D10" s="61">
        <v>0</v>
      </c>
    </row>
    <row r="11" spans="1:4" x14ac:dyDescent="0.2">
      <c r="A11" s="26">
        <v>2012</v>
      </c>
      <c r="B11" s="59">
        <v>13299</v>
      </c>
      <c r="C11" s="60">
        <v>12611</v>
      </c>
      <c r="D11" s="61">
        <v>12057</v>
      </c>
    </row>
    <row r="12" spans="1:4" x14ac:dyDescent="0.2">
      <c r="A12" s="26">
        <v>2013</v>
      </c>
      <c r="B12" s="59">
        <v>194134</v>
      </c>
      <c r="C12" s="60">
        <v>169987</v>
      </c>
      <c r="D12" s="61">
        <v>148381</v>
      </c>
    </row>
    <row r="13" spans="1:4" x14ac:dyDescent="0.2">
      <c r="A13" s="26">
        <v>2014</v>
      </c>
      <c r="B13" s="59">
        <v>303857</v>
      </c>
      <c r="C13" s="60">
        <v>269994</v>
      </c>
      <c r="D13" s="61">
        <v>245507</v>
      </c>
    </row>
    <row r="14" spans="1:4" x14ac:dyDescent="0.2">
      <c r="A14" s="26">
        <v>2015</v>
      </c>
      <c r="B14" s="59">
        <v>315490</v>
      </c>
      <c r="C14" s="60">
        <v>274739</v>
      </c>
      <c r="D14" s="61">
        <v>245797</v>
      </c>
    </row>
    <row r="15" spans="1:4" x14ac:dyDescent="0.2">
      <c r="A15" s="26">
        <v>2016</v>
      </c>
      <c r="B15" s="59">
        <v>219143</v>
      </c>
      <c r="C15" s="60">
        <v>184953</v>
      </c>
      <c r="D15" s="61">
        <v>161823</v>
      </c>
    </row>
    <row r="16" spans="1:4" x14ac:dyDescent="0.2">
      <c r="A16" s="27">
        <v>2017</v>
      </c>
      <c r="B16" s="62">
        <v>186977</v>
      </c>
      <c r="C16" s="63">
        <v>157337</v>
      </c>
      <c r="D16" s="64">
        <v>139359</v>
      </c>
    </row>
    <row r="18" spans="1:4" ht="39" customHeight="1" x14ac:dyDescent="0.2">
      <c r="A18" s="90" t="s">
        <v>59</v>
      </c>
      <c r="B18" s="90"/>
      <c r="C18" s="90"/>
      <c r="D18" s="90"/>
    </row>
  </sheetData>
  <sheetProtection algorithmName="SHA-512" hashValue="880XVr2DspBlamYpCB0EdeQytXDA3x7zYx8KtCzkriejxoGwyQ7eslkTauNuHZHuXxr4U2RmTbBOjzWtbL6FAg==" saltValue="h4Xwopx7FJfteAN88IJEQg==" spinCount="100000" sheet="1" objects="1" scenarios="1" pivotTables="0"/>
  <mergeCells count="4">
    <mergeCell ref="A2:D2"/>
    <mergeCell ref="C4:D4"/>
    <mergeCell ref="C5:D5"/>
    <mergeCell ref="A18:D18"/>
  </mergeCells>
  <pageMargins left="0.7" right="0.7" top="0.75" bottom="0.75" header="0.3" footer="0.3"/>
  <pageSetup orientation="portrait" r:id="rId2"/>
  <headerFooter>
    <oddHeader>&amp;R&amp;G</oddHeader>
    <oddFooter>&amp;Lcder_str_wp129_nsdp</oddFoot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03FA-ABA8-4D96-8150-A3E0C927343D}">
  <sheetPr>
    <tabColor rgb="FFFFC000"/>
  </sheetPr>
  <dimension ref="A2:D18"/>
  <sheetViews>
    <sheetView showGridLines="0" view="pageLayout" zoomScaleNormal="100" workbookViewId="0">
      <selection activeCell="A56" sqref="A56"/>
    </sheetView>
  </sheetViews>
  <sheetFormatPr defaultColWidth="8.85546875" defaultRowHeight="12.75" x14ac:dyDescent="0.2"/>
  <cols>
    <col min="1" max="1" width="12.140625" style="38" customWidth="1"/>
    <col min="2" max="2" width="27.140625" style="42" customWidth="1"/>
    <col min="3" max="4" width="25.7109375" style="42" customWidth="1"/>
    <col min="5" max="16384" width="8.85546875" style="38"/>
  </cols>
  <sheetData>
    <row r="2" spans="1:4" x14ac:dyDescent="0.2">
      <c r="A2" s="83" t="str">
        <f>CONCATENATE("Table 4. Incidence (New ", B4, " Users per 1,000 Enrollees) by Year and Washout Period*")</f>
        <v>Table 4. Incidence (New phentermine/topiramate Users per 1,000 Enrollees) by Year and Washout Period*</v>
      </c>
      <c r="B2" s="84"/>
      <c r="C2" s="84"/>
      <c r="D2" s="85"/>
    </row>
    <row r="3" spans="1:4" x14ac:dyDescent="0.2">
      <c r="A3" s="39"/>
      <c r="B3" s="43"/>
      <c r="C3" s="43"/>
      <c r="D3" s="44"/>
    </row>
    <row r="4" spans="1:4" x14ac:dyDescent="0.2">
      <c r="A4" s="46" t="s">
        <v>15</v>
      </c>
      <c r="B4" s="46" t="s">
        <v>35</v>
      </c>
      <c r="C4" s="86" t="s">
        <v>24</v>
      </c>
      <c r="D4" s="87"/>
    </row>
    <row r="5" spans="1:4" x14ac:dyDescent="0.2">
      <c r="A5" s="39"/>
      <c r="B5" s="44"/>
      <c r="C5" s="88" t="s">
        <v>23</v>
      </c>
      <c r="D5" s="89"/>
    </row>
    <row r="6" spans="1:4" x14ac:dyDescent="0.2">
      <c r="A6" s="46" t="s">
        <v>16</v>
      </c>
      <c r="B6" s="68" t="s">
        <v>78</v>
      </c>
      <c r="C6" s="69" t="s">
        <v>79</v>
      </c>
      <c r="D6" s="70" t="s">
        <v>80</v>
      </c>
    </row>
    <row r="7" spans="1:4" x14ac:dyDescent="0.2">
      <c r="A7" s="25">
        <v>2008</v>
      </c>
      <c r="B7" s="71">
        <v>0</v>
      </c>
      <c r="C7" s="72">
        <v>0</v>
      </c>
      <c r="D7" s="73">
        <v>0</v>
      </c>
    </row>
    <row r="8" spans="1:4" x14ac:dyDescent="0.2">
      <c r="A8" s="26">
        <v>2009</v>
      </c>
      <c r="B8" s="74">
        <v>0</v>
      </c>
      <c r="C8" s="75">
        <v>0</v>
      </c>
      <c r="D8" s="76">
        <v>0</v>
      </c>
    </row>
    <row r="9" spans="1:4" x14ac:dyDescent="0.2">
      <c r="A9" s="26">
        <v>2010</v>
      </c>
      <c r="B9" s="74">
        <v>0</v>
      </c>
      <c r="C9" s="75">
        <v>0</v>
      </c>
      <c r="D9" s="76">
        <v>0</v>
      </c>
    </row>
    <row r="10" spans="1:4" x14ac:dyDescent="0.2">
      <c r="A10" s="26">
        <v>2011</v>
      </c>
      <c r="B10" s="74">
        <v>0</v>
      </c>
      <c r="C10" s="75">
        <v>0</v>
      </c>
      <c r="D10" s="76">
        <v>0</v>
      </c>
    </row>
    <row r="11" spans="1:4" x14ac:dyDescent="0.2">
      <c r="A11" s="26">
        <v>2012</v>
      </c>
      <c r="B11" s="74">
        <v>2.3050278506430693E-3</v>
      </c>
      <c r="C11" s="75">
        <v>2.1609636099778778E-3</v>
      </c>
      <c r="D11" s="76">
        <v>2.0313057933792054E-3</v>
      </c>
    </row>
    <row r="12" spans="1:4" x14ac:dyDescent="0.2">
      <c r="A12" s="26">
        <v>2013</v>
      </c>
      <c r="B12" s="74">
        <v>3.049104624264571E-2</v>
      </c>
      <c r="C12" s="75">
        <v>2.6686363846814699E-2</v>
      </c>
      <c r="D12" s="76">
        <v>2.3176410368970595E-2</v>
      </c>
    </row>
    <row r="13" spans="1:4" x14ac:dyDescent="0.2">
      <c r="A13" s="26">
        <v>2014</v>
      </c>
      <c r="B13" s="74">
        <v>4.349917410559824E-2</v>
      </c>
      <c r="C13" s="75">
        <v>3.8177193783126763E-2</v>
      </c>
      <c r="D13" s="76">
        <v>3.426585884733447E-2</v>
      </c>
    </row>
    <row r="14" spans="1:4" x14ac:dyDescent="0.2">
      <c r="A14" s="26">
        <v>2015</v>
      </c>
      <c r="B14" s="74">
        <v>4.2500856425392385E-2</v>
      </c>
      <c r="C14" s="75">
        <v>3.6173868090220697E-2</v>
      </c>
      <c r="D14" s="76">
        <v>3.1584925957793816E-2</v>
      </c>
    </row>
    <row r="15" spans="1:4" x14ac:dyDescent="0.2">
      <c r="A15" s="26">
        <v>2016</v>
      </c>
      <c r="B15" s="74">
        <v>3.2182656740941631E-2</v>
      </c>
      <c r="C15" s="75">
        <v>2.6921450014638464E-2</v>
      </c>
      <c r="D15" s="76">
        <v>2.353062641351188E-2</v>
      </c>
    </row>
    <row r="16" spans="1:4" x14ac:dyDescent="0.2">
      <c r="A16" s="27">
        <v>2017</v>
      </c>
      <c r="B16" s="77">
        <v>2.9334736776182771E-2</v>
      </c>
      <c r="C16" s="78">
        <v>2.4498535375946148E-2</v>
      </c>
      <c r="D16" s="79">
        <v>2.1555291594489004E-2</v>
      </c>
    </row>
    <row r="18" spans="1:4" ht="39" customHeight="1" x14ac:dyDescent="0.2">
      <c r="A18" s="90" t="s">
        <v>59</v>
      </c>
      <c r="B18" s="90"/>
      <c r="C18" s="90"/>
      <c r="D18" s="90"/>
    </row>
  </sheetData>
  <sheetProtection algorithmName="SHA-512" hashValue="2Wl9fJYn9ghW3YyUzq67WnVCajlBh8aebPeuEYrjHDZv9AlLhZHFv5wx87CcDT6VyH7mp+DLdzKSWwobRr2flg==" saltValue="p26GHt0tGfjTxSjDUUo+kw==" spinCount="100000" sheet="1" objects="1" scenarios="1" pivotTables="0"/>
  <mergeCells count="4">
    <mergeCell ref="A2:D2"/>
    <mergeCell ref="C4:D4"/>
    <mergeCell ref="C5:D5"/>
    <mergeCell ref="A18:D18"/>
  </mergeCells>
  <pageMargins left="0.7" right="0.7" top="0.75" bottom="0.75" header="0.3" footer="0.3"/>
  <pageSetup orientation="portrait" r:id="rId2"/>
  <headerFooter>
    <oddHeader>&amp;R&amp;G</oddHeader>
    <oddFooter>&amp;Lcder_str_wp129_nsdp</odd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77A82-F8CC-4F9C-8DE2-E6ED57439067}">
  <sheetPr>
    <tabColor rgb="FFFFC000"/>
  </sheetPr>
  <dimension ref="A2:D18"/>
  <sheetViews>
    <sheetView showGridLines="0" view="pageLayout" topLeftCell="A22" zoomScaleNormal="100" workbookViewId="0">
      <selection activeCell="A54" sqref="A54"/>
    </sheetView>
  </sheetViews>
  <sheetFormatPr defaultColWidth="8.85546875" defaultRowHeight="12.75" x14ac:dyDescent="0.2"/>
  <cols>
    <col min="1" max="1" width="12.140625" style="38" customWidth="1"/>
    <col min="2" max="2" width="27.140625" style="42" customWidth="1"/>
    <col min="3" max="4" width="25.28515625" style="42" customWidth="1"/>
    <col min="5" max="16384" width="8.85546875" style="38"/>
  </cols>
  <sheetData>
    <row r="2" spans="1:4" x14ac:dyDescent="0.2">
      <c r="A2" s="83" t="str">
        <f>CONCATENATE("Table 5. Days Supplied per Incident ", B4, " User by Year and Washout Period*")</f>
        <v>Table 5. Days Supplied per Incident benzphetamine HCl User by Year and Washout Period*</v>
      </c>
      <c r="B2" s="84"/>
      <c r="C2" s="84"/>
      <c r="D2" s="85"/>
    </row>
    <row r="3" spans="1:4" x14ac:dyDescent="0.2">
      <c r="A3" s="39"/>
      <c r="B3" s="43"/>
      <c r="C3" s="43"/>
      <c r="D3" s="44"/>
    </row>
    <row r="4" spans="1:4" x14ac:dyDescent="0.2">
      <c r="A4" s="46" t="s">
        <v>15</v>
      </c>
      <c r="B4" s="46" t="s">
        <v>27</v>
      </c>
      <c r="C4" s="86" t="s">
        <v>24</v>
      </c>
      <c r="D4" s="87"/>
    </row>
    <row r="5" spans="1:4" x14ac:dyDescent="0.2">
      <c r="A5" s="39"/>
      <c r="B5" s="44"/>
      <c r="C5" s="88" t="s">
        <v>23</v>
      </c>
      <c r="D5" s="89"/>
    </row>
    <row r="6" spans="1:4" ht="25.5" x14ac:dyDescent="0.2">
      <c r="A6" s="46" t="s">
        <v>16</v>
      </c>
      <c r="B6" s="65" t="s">
        <v>81</v>
      </c>
      <c r="C6" s="66" t="s">
        <v>82</v>
      </c>
      <c r="D6" s="67" t="s">
        <v>83</v>
      </c>
    </row>
    <row r="7" spans="1:4" x14ac:dyDescent="0.2">
      <c r="A7" s="25">
        <v>2008</v>
      </c>
      <c r="B7" s="71">
        <v>55.609929078014183</v>
      </c>
      <c r="C7" s="72">
        <v>44.899159663865547</v>
      </c>
      <c r="D7" s="73">
        <v>40.930232558139537</v>
      </c>
    </row>
    <row r="8" spans="1:4" x14ac:dyDescent="0.2">
      <c r="A8" s="26">
        <v>2009</v>
      </c>
      <c r="B8" s="74">
        <v>46.260273972602739</v>
      </c>
      <c r="C8" s="75">
        <v>45.693989071038253</v>
      </c>
      <c r="D8" s="76">
        <v>44.881250000000001</v>
      </c>
    </row>
    <row r="9" spans="1:4" x14ac:dyDescent="0.2">
      <c r="A9" s="26">
        <v>2010</v>
      </c>
      <c r="B9" s="74">
        <v>46.593023255813954</v>
      </c>
      <c r="C9" s="75">
        <v>42.765957446808514</v>
      </c>
      <c r="D9" s="76">
        <v>41.316239316239319</v>
      </c>
    </row>
    <row r="10" spans="1:4" x14ac:dyDescent="0.2">
      <c r="A10" s="26">
        <v>2011</v>
      </c>
      <c r="B10" s="74">
        <v>43.514084507042256</v>
      </c>
      <c r="C10" s="75">
        <v>44.188034188034187</v>
      </c>
      <c r="D10" s="76">
        <v>43.564356435643568</v>
      </c>
    </row>
    <row r="11" spans="1:4" x14ac:dyDescent="0.2">
      <c r="A11" s="26">
        <v>2012</v>
      </c>
      <c r="B11" s="74">
        <v>46.257731958762889</v>
      </c>
      <c r="C11" s="75">
        <v>46.95774647887324</v>
      </c>
      <c r="D11" s="76">
        <v>46.982758620689658</v>
      </c>
    </row>
    <row r="12" spans="1:4" x14ac:dyDescent="0.2">
      <c r="A12" s="26">
        <v>2013</v>
      </c>
      <c r="B12" s="74">
        <v>45.146892655367232</v>
      </c>
      <c r="C12" s="75">
        <v>42.513513513513516</v>
      </c>
      <c r="D12" s="76">
        <v>42.302325581395351</v>
      </c>
    </row>
    <row r="13" spans="1:4" x14ac:dyDescent="0.2">
      <c r="A13" s="26">
        <v>2014</v>
      </c>
      <c r="B13" s="74">
        <v>48.879781420765028</v>
      </c>
      <c r="C13" s="75">
        <v>47.482993197278908</v>
      </c>
      <c r="D13" s="76">
        <v>48.110236220472444</v>
      </c>
    </row>
    <row r="14" spans="1:4" x14ac:dyDescent="0.2">
      <c r="A14" s="26">
        <v>2015</v>
      </c>
      <c r="B14" s="74">
        <v>43.392857142857146</v>
      </c>
      <c r="C14" s="75">
        <v>45.89473684210526</v>
      </c>
      <c r="D14" s="76">
        <v>45.484210526315792</v>
      </c>
    </row>
    <row r="15" spans="1:4" x14ac:dyDescent="0.2">
      <c r="A15" s="26">
        <v>2016</v>
      </c>
      <c r="B15" s="74">
        <v>60.970802919708028</v>
      </c>
      <c r="C15" s="75">
        <v>64.672413793103445</v>
      </c>
      <c r="D15" s="76">
        <v>62.549019607843135</v>
      </c>
    </row>
    <row r="16" spans="1:4" x14ac:dyDescent="0.2">
      <c r="A16" s="27">
        <v>2017</v>
      </c>
      <c r="B16" s="77">
        <v>43.75</v>
      </c>
      <c r="C16" s="78">
        <v>40.1</v>
      </c>
      <c r="D16" s="79">
        <v>40.810126582278478</v>
      </c>
    </row>
    <row r="18" spans="1:4" ht="39" customHeight="1" x14ac:dyDescent="0.2">
      <c r="A18" s="90" t="s">
        <v>59</v>
      </c>
      <c r="B18" s="90"/>
      <c r="C18" s="90"/>
      <c r="D18" s="90"/>
    </row>
  </sheetData>
  <sheetProtection algorithmName="SHA-512" hashValue="gEvge/WrkBPcCJO9od52Paqo3e/hox9tna3wGhSFMTVtL/AWZG8tJpT3GbSrA3OL4IiUtNLE0o1RmTA/BJ+jOA==" saltValue="zVl0NGZv7azPuyjZ0NzDqQ==" spinCount="100000" sheet="1" objects="1" scenarios="1" pivotTables="0"/>
  <mergeCells count="4">
    <mergeCell ref="A2:D2"/>
    <mergeCell ref="C4:D4"/>
    <mergeCell ref="C5:D5"/>
    <mergeCell ref="A18:D18"/>
  </mergeCells>
  <pageMargins left="0.7" right="0.7" top="0.75" bottom="0.75" header="0.3" footer="0.3"/>
  <pageSetup orientation="portrait" r:id="rId2"/>
  <headerFooter>
    <oddHeader xml:space="preserve">&amp;R&amp;G
</oddHeader>
    <oddFooter>&amp;Lcder_str_wp129_nsdp</odd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FADA2-9C72-4C43-80FE-D7C7D03EEF95}">
  <sheetPr>
    <tabColor rgb="FFFFC000"/>
  </sheetPr>
  <dimension ref="A2:G18"/>
  <sheetViews>
    <sheetView showGridLines="0" view="pageLayout" topLeftCell="A24" zoomScaleNormal="100" workbookViewId="0">
      <selection activeCell="A53" sqref="A53"/>
    </sheetView>
  </sheetViews>
  <sheetFormatPr defaultColWidth="8.85546875" defaultRowHeight="12.75" x14ac:dyDescent="0.2"/>
  <cols>
    <col min="1" max="1" width="12.140625" style="38" customWidth="1"/>
    <col min="2" max="2" width="27.140625" style="42" customWidth="1"/>
    <col min="3" max="4" width="25.28515625" style="42" customWidth="1"/>
    <col min="5" max="16384" width="8.85546875" style="38"/>
  </cols>
  <sheetData>
    <row r="2" spans="1:7" x14ac:dyDescent="0.2">
      <c r="A2" s="91" t="str">
        <f>CONCATENATE("Table 6. Dispensings per Incident ", B4, " User by Year and Washout Period*")</f>
        <v>Table 6. Dispensings per Incident benzphetamine HCl User by Year and Washout Period*</v>
      </c>
      <c r="B2" s="92"/>
      <c r="C2" s="92"/>
      <c r="D2" s="93"/>
    </row>
    <row r="3" spans="1:7" x14ac:dyDescent="0.2">
      <c r="A3" s="39"/>
      <c r="B3" s="43"/>
      <c r="C3" s="43"/>
      <c r="D3" s="44"/>
    </row>
    <row r="4" spans="1:7" x14ac:dyDescent="0.2">
      <c r="A4" s="46" t="s">
        <v>15</v>
      </c>
      <c r="B4" s="46" t="s">
        <v>27</v>
      </c>
      <c r="C4" s="86" t="s">
        <v>24</v>
      </c>
      <c r="D4" s="87"/>
    </row>
    <row r="5" spans="1:7" x14ac:dyDescent="0.2">
      <c r="A5" s="39"/>
      <c r="B5" s="44"/>
      <c r="C5" s="88" t="s">
        <v>23</v>
      </c>
      <c r="D5" s="89"/>
    </row>
    <row r="6" spans="1:7" ht="26.25" x14ac:dyDescent="0.25">
      <c r="A6" s="46" t="s">
        <v>16</v>
      </c>
      <c r="B6" s="65" t="s">
        <v>84</v>
      </c>
      <c r="C6" s="66" t="s">
        <v>85</v>
      </c>
      <c r="D6" s="67" t="s">
        <v>86</v>
      </c>
      <c r="E6" s="45"/>
      <c r="F6" s="45"/>
      <c r="G6" s="45"/>
    </row>
    <row r="7" spans="1:7" ht="15" x14ac:dyDescent="0.25">
      <c r="A7" s="25">
        <v>2008</v>
      </c>
      <c r="B7" s="71">
        <v>2.0567375886524824</v>
      </c>
      <c r="C7" s="72">
        <v>1.6134453781512605</v>
      </c>
      <c r="D7" s="73">
        <v>1.3488372093023255</v>
      </c>
      <c r="E7" s="45"/>
      <c r="F7" s="45"/>
      <c r="G7" s="45"/>
    </row>
    <row r="8" spans="1:7" ht="15" x14ac:dyDescent="0.25">
      <c r="A8" s="26">
        <v>2009</v>
      </c>
      <c r="B8" s="74">
        <v>1.6986301369863013</v>
      </c>
      <c r="C8" s="75">
        <v>1.6612021857923498</v>
      </c>
      <c r="D8" s="76">
        <v>1.6</v>
      </c>
      <c r="E8" s="45"/>
      <c r="F8" s="45"/>
      <c r="G8" s="45"/>
    </row>
    <row r="9" spans="1:7" ht="15" x14ac:dyDescent="0.25">
      <c r="A9" s="26">
        <v>2010</v>
      </c>
      <c r="B9" s="74">
        <v>1.6627906976744187</v>
      </c>
      <c r="C9" s="75">
        <v>1.5319148936170213</v>
      </c>
      <c r="D9" s="76">
        <v>1.4700854700854702</v>
      </c>
      <c r="E9" s="45"/>
      <c r="F9" s="45"/>
      <c r="G9" s="45"/>
    </row>
    <row r="10" spans="1:7" ht="15" x14ac:dyDescent="0.25">
      <c r="A10" s="26">
        <v>2011</v>
      </c>
      <c r="B10" s="74">
        <v>1.6408450704225352</v>
      </c>
      <c r="C10" s="75">
        <v>1.6923076923076923</v>
      </c>
      <c r="D10" s="76">
        <v>1.6831683168316831</v>
      </c>
      <c r="E10" s="45"/>
      <c r="F10" s="45"/>
      <c r="G10" s="45"/>
    </row>
    <row r="11" spans="1:7" ht="15" x14ac:dyDescent="0.25">
      <c r="A11" s="26">
        <v>2012</v>
      </c>
      <c r="B11" s="74">
        <v>1.5463917525773196</v>
      </c>
      <c r="C11" s="75">
        <v>1.6056338028169015</v>
      </c>
      <c r="D11" s="76">
        <v>1.603448275862069</v>
      </c>
      <c r="E11" s="45"/>
      <c r="F11" s="45"/>
      <c r="G11" s="45"/>
    </row>
    <row r="12" spans="1:7" ht="15" x14ac:dyDescent="0.25">
      <c r="A12" s="26">
        <v>2013</v>
      </c>
      <c r="B12" s="74">
        <v>1.5649717514124293</v>
      </c>
      <c r="C12" s="75">
        <v>1.4797297297297298</v>
      </c>
      <c r="D12" s="76">
        <v>1.4728682170542635</v>
      </c>
      <c r="E12" s="45"/>
      <c r="F12" s="45"/>
      <c r="G12" s="45"/>
    </row>
    <row r="13" spans="1:7" ht="15" x14ac:dyDescent="0.25">
      <c r="A13" s="26">
        <v>2014</v>
      </c>
      <c r="B13" s="74">
        <v>1.7049180327868851</v>
      </c>
      <c r="C13" s="75">
        <v>1.6802721088435375</v>
      </c>
      <c r="D13" s="76">
        <v>1.7322834645669292</v>
      </c>
      <c r="E13" s="45"/>
      <c r="F13" s="45"/>
      <c r="G13" s="45"/>
    </row>
    <row r="14" spans="1:7" ht="15" x14ac:dyDescent="0.25">
      <c r="A14" s="26">
        <v>2015</v>
      </c>
      <c r="B14" s="74">
        <v>1.4928571428571429</v>
      </c>
      <c r="C14" s="75">
        <v>1.5438596491228069</v>
      </c>
      <c r="D14" s="76">
        <v>1.5684210526315789</v>
      </c>
      <c r="E14" s="45"/>
      <c r="F14" s="45"/>
      <c r="G14" s="45"/>
    </row>
    <row r="15" spans="1:7" ht="15" x14ac:dyDescent="0.25">
      <c r="A15" s="26">
        <v>2016</v>
      </c>
      <c r="B15" s="74">
        <v>2.0291970802919708</v>
      </c>
      <c r="C15" s="75">
        <v>2.1206896551724137</v>
      </c>
      <c r="D15" s="76">
        <v>2.0196078431372548</v>
      </c>
      <c r="E15" s="45"/>
      <c r="F15" s="45"/>
      <c r="G15" s="45"/>
    </row>
    <row r="16" spans="1:7" ht="15" x14ac:dyDescent="0.25">
      <c r="A16" s="27">
        <v>2017</v>
      </c>
      <c r="B16" s="77">
        <v>1.4615384615384615</v>
      </c>
      <c r="C16" s="78">
        <v>1.3333333333333333</v>
      </c>
      <c r="D16" s="79">
        <v>1.3670886075949367</v>
      </c>
      <c r="E16" s="45"/>
      <c r="F16" s="45"/>
      <c r="G16" s="45"/>
    </row>
    <row r="18" spans="1:4" ht="39" customHeight="1" x14ac:dyDescent="0.2">
      <c r="A18" s="90" t="s">
        <v>59</v>
      </c>
      <c r="B18" s="90"/>
      <c r="C18" s="90"/>
      <c r="D18" s="90"/>
    </row>
  </sheetData>
  <sheetProtection algorithmName="SHA-512" hashValue="/wwrzWhUBcuVg4sDJgBHmX3L6yaFX9Jxozppb4gv41j5xf+492418pPF1kzXW2Zsv281bmb/nY1eCH9ob/ZqZg==" saltValue="03ltBaualfhGj2QNZthkvA==" spinCount="100000" sheet="1" objects="1" scenarios="1" pivotTables="0"/>
  <mergeCells count="4">
    <mergeCell ref="A2:D2"/>
    <mergeCell ref="C4:D4"/>
    <mergeCell ref="C5:D5"/>
    <mergeCell ref="A18:D18"/>
  </mergeCells>
  <pageMargins left="0.7" right="0.7" top="0.75" bottom="0.75" header="0.3" footer="0.3"/>
  <pageSetup orientation="portrait" r:id="rId2"/>
  <headerFooter>
    <oddHeader xml:space="preserve">&amp;R&amp;G
</oddHeader>
    <oddFooter>&amp;Lcder_str_wp129_nsdp</oddFoot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Disclaimer</vt:lpstr>
      <vt:lpstr>Overview</vt:lpstr>
      <vt:lpstr>Generic_Names</vt:lpstr>
      <vt:lpstr>Table 1</vt:lpstr>
      <vt:lpstr>Table 2</vt:lpstr>
      <vt:lpstr>Table 3</vt:lpstr>
      <vt:lpstr>Table 4</vt:lpstr>
      <vt:lpstr>Table 5</vt:lpstr>
      <vt:lpstr>Table 6</vt:lpstr>
      <vt:lpstr>Table 7</vt:lpstr>
      <vt:lpstr>Appendix A</vt:lpstr>
      <vt:lpstr>Appendix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epestine</dc:creator>
  <cp:lastModifiedBy>Chlon, Whitney</cp:lastModifiedBy>
  <cp:revision>1</cp:revision>
  <cp:lastPrinted>2020-04-06T14:54:36Z</cp:lastPrinted>
  <dcterms:created xsi:type="dcterms:W3CDTF">2018-11-14T22:01:05Z</dcterms:created>
  <dcterms:modified xsi:type="dcterms:W3CDTF">2023-07-13T16:12:47Z</dcterms:modified>
</cp:coreProperties>
</file>