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3.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4.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5.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6.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K:\TIDEPR~1\FDA_SE~1\029B6B~1.GEN\02F713~1.PUB\DOCUME~1\2017(A~1\2017~1.11(\STSPEN~1\OCCURR~3\"/>
    </mc:Choice>
  </mc:AlternateContent>
  <bookViews>
    <workbookView xWindow="120" yWindow="105" windowWidth="19020" windowHeight="11895" tabRatio="888"/>
  </bookViews>
  <sheets>
    <sheet name="Overview" sheetId="2" r:id="rId1"/>
    <sheet name="Disclaimer" sheetId="32" r:id="rId2"/>
    <sheet name="Summary" sheetId="4" r:id="rId3"/>
    <sheet name="NMBR-Table" sheetId="10" r:id="rId4"/>
    <sheet name="NMBR-Chart" sheetId="11" r:id="rId5"/>
    <sheet name="PR-Table" sheetId="22" r:id="rId6"/>
    <sheet name="PR-Chart" sheetId="13" r:id="rId7"/>
    <sheet name="DayPU-Table" sheetId="24" r:id="rId8"/>
    <sheet name="DayPU-Chart" sheetId="15" r:id="rId9"/>
    <sheet name="DispPU-Table" sheetId="26" r:id="rId10"/>
    <sheet name="DispPU-Chart" sheetId="17" r:id="rId11"/>
    <sheet name="DPD-Table" sheetId="28" r:id="rId12"/>
    <sheet name="DPD-Chart" sheetId="19" r:id="rId13"/>
  </sheets>
  <calcPr calcId="152511"/>
  <pivotCaches>
    <pivotCache cacheId="0" r:id="rId14"/>
    <pivotCache cacheId="1" r:id="rId15"/>
    <pivotCache cacheId="2" r:id="rId16"/>
    <pivotCache cacheId="3" r:id="rId17"/>
    <pivotCache cacheId="4" r:id="rId18"/>
    <pivotCache cacheId="5" r:id="rId19"/>
  </pivotCaches>
</workbook>
</file>

<file path=xl/calcChain.xml><?xml version="1.0" encoding="utf-8"?>
<calcChain xmlns="http://schemas.openxmlformats.org/spreadsheetml/2006/main">
  <c r="A2" i="19" l="1"/>
  <c r="A2" i="28"/>
  <c r="A2" i="17"/>
  <c r="A2" i="26"/>
  <c r="A2" i="15"/>
  <c r="A2" i="24"/>
  <c r="A2" i="13"/>
  <c r="A2" i="22"/>
  <c r="A2" i="10"/>
  <c r="A2" i="4"/>
  <c r="A2" i="11"/>
</calcChain>
</file>

<file path=xl/sharedStrings.xml><?xml version="1.0" encoding="utf-8"?>
<sst xmlns="http://schemas.openxmlformats.org/spreadsheetml/2006/main" count="144" uniqueCount="66">
  <si>
    <t>Generic Name</t>
  </si>
  <si>
    <t>Total</t>
  </si>
  <si>
    <t>Data</t>
  </si>
  <si>
    <t>Sum of Users</t>
  </si>
  <si>
    <t>Sum of Days Supply</t>
  </si>
  <si>
    <t>Sum of Dispensings</t>
  </si>
  <si>
    <t>Prevalence Rate (Users per 1,000 Enrollees)</t>
  </si>
  <si>
    <t>'Days per User</t>
  </si>
  <si>
    <t>'Dispensings per User</t>
  </si>
  <si>
    <t>'Days per Dispensing</t>
  </si>
  <si>
    <t>Query Description</t>
  </si>
  <si>
    <t>Notes:</t>
  </si>
  <si>
    <t>Internal MSOC Tracking Number:</t>
  </si>
  <si>
    <t>EPOETIN ALFA</t>
  </si>
  <si>
    <t>INTERFERON BETA-1A</t>
  </si>
  <si>
    <t>INTERFERON BETA-1A/ALBUMIN</t>
  </si>
  <si>
    <t>INTERFERON BETA-1B</t>
  </si>
  <si>
    <t>PEGFILGRASTIM</t>
  </si>
  <si>
    <t>SOMATROPIN</t>
  </si>
  <si>
    <t>RITUXIMAB</t>
  </si>
  <si>
    <t>INFLIXIMAB</t>
  </si>
  <si>
    <t>ADALIMUMAB</t>
  </si>
  <si>
    <t>TRASTUZUMAB</t>
  </si>
  <si>
    <t>FILGRASTIM</t>
  </si>
  <si>
    <t>Summary</t>
  </si>
  <si>
    <t>NMBR-Table</t>
  </si>
  <si>
    <t>NMBR-Chart</t>
  </si>
  <si>
    <t>PR-Table</t>
  </si>
  <si>
    <t>PR-Chart</t>
  </si>
  <si>
    <t>DayPU-Table</t>
  </si>
  <si>
    <t>DayPU-Chart</t>
  </si>
  <si>
    <t>DispPU-Table</t>
  </si>
  <si>
    <t>DispPU-Chart</t>
  </si>
  <si>
    <t>DPD-Table</t>
  </si>
  <si>
    <t>DPD-Chart</t>
  </si>
  <si>
    <t xml:space="preserve">Table of the number of users, total days supplied, and total dispensings by drug product. </t>
  </si>
  <si>
    <t xml:space="preserve">Table of the number of users by drug product. </t>
  </si>
  <si>
    <t>Chart of the data represented in the prior tab.</t>
  </si>
  <si>
    <t xml:space="preserve">Table of the prevalence rate per 1,000 enrollees (# of users/# enrollees *1,000) by drug product. </t>
  </si>
  <si>
    <t>Table of the number of days supplied per user by drug product.</t>
  </si>
  <si>
    <t xml:space="preserve">Chart of the data represented in the prior tab. </t>
  </si>
  <si>
    <t>Table of the number of dispensings per user by drug product.</t>
  </si>
  <si>
    <t>Table of the number of days supplied per dispensing by drug product.</t>
  </si>
  <si>
    <t>DARBEPOETIN ALFA IN POLYSORBATE</t>
  </si>
  <si>
    <t>DARBEPOETIN ALFA IN ALBUMIN SOLUTION</t>
  </si>
  <si>
    <t>Query request related to dispensings with the generic names: "Epoetin Alfa", "Darbepoetin Alfa in Albumin Solution", "Darbepoetin Alfa in Polysorbate", "Interferon Beta-1A", "Interferon Beta-1A/Albumin", "Interferon Beta-1B", "Pegfilgrastim", "Somatropin", "Rituximab", "Infliximab", "Adalimumab", "Trastuzumab", and "Filgrastim".</t>
  </si>
  <si>
    <t>MSY3_STR103</t>
  </si>
  <si>
    <t xml:space="preserve">
FDA also wants to emphasize that the fact that the Agency may access data and report findings from the Mini-Sentinel System for a number of reasons. Such activity does not necessarily lead to an Agency recommendation regarding the use of the drug. Patients who have questions about the use of an identified medical product should contact their health care professional.</t>
  </si>
  <si>
    <t xml:space="preserve">Data obtained through Mini-Sentinel are intended to complement other types of data and information compiled by FDA scientists, such as adverse event reports, published study results, and clinical trials, which can be combined with Mini-Sentinel data and used by FDA to inform regulatory decisions regarding medical product safety. However, data obtained from the Min-Sentinel System are not necessarily used by FDA to take regulatory actions or to make safety decisions.  Any public health actions taken by FDA regarding products involved in Mini-Sentinel queries and protocols are communicated through existing channels. </t>
  </si>
  <si>
    <t>When reviewing this information please be aware that there are times when FDA may access the data available through Mini-Sentinel for a variety of reasons beyond seeking direct access to information that can help assess potential safety risks for a specific product. Some examples include determining a rate or count of an identified health outcome of interest, examining medical product use, exploring the feasibility of future, more detailed analyses within Mini-Sentinel, and seeking to better understand the capabilities of the Mini-Sentinel pilot.</t>
  </si>
  <si>
    <t>The information contained on this website is provided as part of FDA's commitment to place knowledge acquired from the Mini-Sentinel pilot in the public domain as soon as possible.  To most effectively interpret results from observational studies, it is important to consider not only the studies that supported a hypothesis, but also the studies that did not. The website serves as a public data repository that archives all the activities on the Mini-Sentinel pilot and provides important context to those seeking to understand the significance of any specific activity. This information is being provided to the public in the interest of transparency and for purposes of demonstrating the extent of use and the various ways FDA is utilizing the Mini-Sentinel System. While the data posted here may contribute to important overall conclusions, FDA relies on other mechanisms for communicating such conclusions to the public.</t>
  </si>
  <si>
    <t>For Industry</t>
  </si>
  <si>
    <t>·         Information from this site should not affect your use of a medical product in any way.  Patients who have questions about the use of a medical product should contact their health care professional.</t>
  </si>
  <si>
    <r>
      <t xml:space="preserve">·         FDA communicates its interpretation of Mini-Sentinel activities through existing channels, such as FDA's </t>
    </r>
    <r>
      <rPr>
        <b/>
        <sz val="11"/>
        <rFont val="Calibri"/>
        <family val="2"/>
      </rPr>
      <t>press announcements</t>
    </r>
    <r>
      <rPr>
        <b/>
        <sz val="11"/>
        <color indexed="8"/>
        <rFont val="Calibri"/>
        <family val="2"/>
      </rPr>
      <t xml:space="preserve">, </t>
    </r>
    <r>
      <rPr>
        <b/>
        <sz val="11"/>
        <rFont val="Calibri"/>
        <family val="2"/>
      </rPr>
      <t>MedWatch Alerts</t>
    </r>
    <r>
      <rPr>
        <b/>
        <sz val="11"/>
        <color indexed="8"/>
        <rFont val="Calibri"/>
        <family val="2"/>
      </rPr>
      <t xml:space="preserve">, and </t>
    </r>
    <r>
      <rPr>
        <b/>
        <sz val="11"/>
        <rFont val="Calibri"/>
        <family val="2"/>
      </rPr>
      <t>Drug Safety Communications</t>
    </r>
    <r>
      <rPr>
        <b/>
        <sz val="11"/>
        <color indexed="8"/>
        <rFont val="Calibri"/>
        <family val="2"/>
      </rPr>
      <t>, rather than on this website.</t>
    </r>
  </si>
  <si>
    <t>·         When evaluating a potential safety issue, FDA scientists consider the data obtained through Mini-Sentinel with information from various other data sources, such as adverse event reports, published study results, and clinical trials, to help make the most informed decisions possible.</t>
  </si>
  <si>
    <t>·         FDA may access the data available through Mini-Sentinel for a variety of reasons beyond assessing potential safety risks for a specific product. Some examples include determining a rate or count of an identified health outcome of interest, examining medical product use, or seeking to better understand the capabilities of the Mini-Sentinel pilot.</t>
  </si>
  <si>
    <t>·         The fact that FDA requests and receives data on a particular product through Mini-Sentinel does not necessarily mean there is a safety issue with the product.</t>
  </si>
  <si>
    <t>·         Much of the content on this site is technical and intended for use by scientists in various areas of expertise. </t>
  </si>
  <si>
    <t>·         The information contained on this website is provided as part of FDA's commitment to place knowledge acquired from the Mini-Sentinel pilot in the public domain as soon as possible. </t>
  </si>
  <si>
    <t>For Patients and Consumers</t>
  </si>
  <si>
    <t>Disclaimer</t>
  </si>
  <si>
    <t xml:space="preserve">An important consideration is that the MSDD population is continually changing throughout the Mini-Sentinel pilot project. Therefore, a query conducted in July of 2011 will investigate a different MSDD population than a query conducted in July of 2012.
                                                                                                                                                                                                              Please refer to the Mini-Sentinel Distributed Query Tool Summary Table documentation and Investigator manual for more details.                     
If you are using a web page screen reader and are unable to access this document, please contact the Mini-Sentinel Operations Center for assistance at info@mini-sentinel.org.                                                                                                                                                                                   </t>
  </si>
  <si>
    <t>Overview</t>
  </si>
  <si>
    <t xml:space="preserve">Counts of users cannot be aggregated across drug products. Doing so will result in double-counting of users. For example, a user of drug X in 2010 may also be a user of drug Y in 2010. Adding counts across those drug products would double-count that person.              </t>
  </si>
  <si>
    <t>This report looks at use of 13 selected biological generic drug products (see above) in the Mini-Sentinel Distributed Database. These results were generated using the Mini-Sentinel Distributed Query Tool. These queries were run against the Dispensing Summary Table and distributed on 7/24/2012 to 16 Data Partners; this report includes information from 16 Data Partners.
                                                                                                                                                                                                 Please review the notes below.</t>
  </si>
  <si>
    <t xml:space="preserve">An issue with the analytic code that generates the summary counts has been identified. It causes the count of users and rates of use to be artificially low; the impact of this issue varies depending on the years queried. This issue was corrected in August of 2012.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</si>
</sst>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u/>
      <sz val="11"/>
      <name val="Calibri"/>
      <family val="2"/>
    </font>
    <font>
      <b/>
      <sz val="11"/>
      <color indexed="8"/>
      <name val="Calibri"/>
      <family val="2"/>
    </font>
    <font>
      <b/>
      <sz val="11"/>
      <name val="Calibri"/>
      <family val="2"/>
    </font>
    <font>
      <u/>
      <sz val="11"/>
      <color theme="10"/>
      <name val="Calibri"/>
      <family val="2"/>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s>
  <fills count="2">
    <fill>
      <patternFill patternType="none"/>
    </fill>
    <fill>
      <patternFill patternType="gray125"/>
    </fill>
  </fills>
  <borders count="44">
    <border>
      <left/>
      <right/>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8"/>
      </left>
      <right/>
      <top style="medium">
        <color indexed="8"/>
      </top>
      <bottom/>
      <diagonal/>
    </border>
    <border>
      <left/>
      <right/>
      <top style="medium">
        <color indexed="8"/>
      </top>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thin">
        <color indexed="64"/>
      </right>
      <top style="medium">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
      <left style="thin">
        <color indexed="8"/>
      </left>
      <right style="thin">
        <color indexed="8"/>
      </right>
      <top/>
      <bottom style="thin">
        <color rgb="FFABABAB"/>
      </bottom>
      <diagonal/>
    </border>
    <border>
      <left style="thin">
        <color rgb="FFABABAB"/>
      </left>
      <right style="thin">
        <color rgb="FFABABAB"/>
      </right>
      <top style="thin">
        <color rgb="FFABABAB"/>
      </top>
      <bottom/>
      <diagonal/>
    </border>
    <border>
      <left style="thin">
        <color rgb="FFABABAB"/>
      </left>
      <right style="thin">
        <color rgb="FFABABAB"/>
      </right>
      <top/>
      <bottom/>
      <diagonal/>
    </border>
    <border>
      <left style="thin">
        <color rgb="FFABABAB"/>
      </left>
      <right style="thin">
        <color rgb="FFABABAB"/>
      </right>
      <top/>
      <bottom style="thin">
        <color rgb="FFABABAB"/>
      </bottom>
      <diagonal/>
    </border>
    <border>
      <left style="thin">
        <color indexed="8"/>
      </left>
      <right style="thin">
        <color indexed="64"/>
      </right>
      <top style="medium">
        <color indexed="8"/>
      </top>
      <bottom/>
      <diagonal/>
    </border>
    <border>
      <left style="thin">
        <color indexed="8"/>
      </left>
      <right style="thin">
        <color indexed="64"/>
      </right>
      <top/>
      <bottom style="thin">
        <color rgb="FFABABAB"/>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0" fillId="0" borderId="0" xfId="0" applyFill="1" applyAlignment="1">
      <alignment wrapText="1"/>
    </xf>
    <xf numFmtId="0" fontId="0" fillId="0" borderId="0" xfId="0" applyAlignment="1">
      <alignment wrapText="1"/>
    </xf>
    <xf numFmtId="0" fontId="6" fillId="0" borderId="8" xfId="0" applyFont="1" applyFill="1" applyBorder="1" applyAlignment="1">
      <alignment horizontal="left" vertical="top" wrapText="1"/>
    </xf>
    <xf numFmtId="0" fontId="0" fillId="0" borderId="8" xfId="0" applyFill="1" applyBorder="1" applyAlignment="1">
      <alignment horizontal="left" vertical="top" wrapText="1"/>
    </xf>
    <xf numFmtId="3" fontId="0" fillId="0" borderId="0" xfId="0" applyNumberFormat="1"/>
    <xf numFmtId="2" fontId="0" fillId="0" borderId="0" xfId="0" applyNumberFormat="1"/>
    <xf numFmtId="0" fontId="0" fillId="0" borderId="9" xfId="0" applyFill="1" applyBorder="1" applyAlignment="1">
      <alignment horizontal="left" vertical="top" wrapText="1"/>
    </xf>
    <xf numFmtId="0" fontId="1" fillId="0" borderId="9" xfId="1" applyFont="1" applyFill="1" applyBorder="1" applyAlignment="1" applyProtection="1">
      <alignment horizontal="left" vertical="top" wrapText="1"/>
    </xf>
    <xf numFmtId="0" fontId="1" fillId="0" borderId="10" xfId="1" applyFont="1" applyFill="1" applyBorder="1" applyAlignment="1" applyProtection="1">
      <alignment horizontal="left" vertical="top" wrapText="1"/>
    </xf>
    <xf numFmtId="0" fontId="0" fillId="0" borderId="10" xfId="0" applyFill="1" applyBorder="1" applyAlignment="1">
      <alignment horizontal="left" vertical="top" wrapText="1"/>
    </xf>
    <xf numFmtId="0" fontId="0" fillId="0" borderId="8" xfId="0" applyFill="1" applyBorder="1" applyAlignment="1">
      <alignment vertical="top"/>
    </xf>
    <xf numFmtId="0" fontId="0" fillId="0" borderId="8" xfId="0" applyFill="1" applyBorder="1" applyAlignment="1">
      <alignment wrapText="1"/>
    </xf>
    <xf numFmtId="0" fontId="6" fillId="0" borderId="8" xfId="0" applyFont="1" applyFill="1" applyBorder="1" applyAlignment="1">
      <alignment vertical="top" wrapText="1"/>
    </xf>
    <xf numFmtId="0" fontId="5" fillId="0" borderId="11" xfId="0" applyFont="1" applyBorder="1" applyAlignment="1">
      <alignment wrapText="1"/>
    </xf>
    <xf numFmtId="0" fontId="0" fillId="0" borderId="12" xfId="0" applyBorder="1" applyAlignment="1">
      <alignment wrapText="1"/>
    </xf>
    <xf numFmtId="0" fontId="0" fillId="0" borderId="13" xfId="0" applyBorder="1"/>
    <xf numFmtId="0" fontId="0" fillId="0" borderId="14" xfId="0" applyBorder="1"/>
    <xf numFmtId="0" fontId="0" fillId="0" borderId="8" xfId="0" pivotButton="1" applyBorder="1"/>
    <xf numFmtId="0" fontId="0" fillId="0" borderId="15" xfId="0" applyBorder="1" applyAlignment="1">
      <alignment wrapText="1"/>
    </xf>
    <xf numFmtId="0" fontId="5" fillId="0" borderId="16" xfId="0" applyFont="1" applyBorder="1" applyAlignment="1">
      <alignment wrapText="1"/>
    </xf>
    <xf numFmtId="0" fontId="0" fillId="0" borderId="0" xfId="0" applyAlignment="1">
      <alignment vertical="top" wrapText="1"/>
    </xf>
    <xf numFmtId="0" fontId="0" fillId="0" borderId="0" xfId="0" applyFont="1" applyAlignment="1">
      <alignment vertical="top" wrapText="1"/>
    </xf>
    <xf numFmtId="0" fontId="7" fillId="0" borderId="0" xfId="0" applyFont="1" applyAlignment="1">
      <alignment vertical="top" wrapText="1"/>
    </xf>
    <xf numFmtId="0" fontId="0" fillId="0" borderId="0" xfId="0" applyFont="1" applyAlignment="1">
      <alignment wrapText="1"/>
    </xf>
    <xf numFmtId="0" fontId="0" fillId="0" borderId="0" xfId="0" applyFont="1" applyAlignment="1">
      <alignment horizontal="left" wrapText="1"/>
    </xf>
    <xf numFmtId="0" fontId="5" fillId="0" borderId="0" xfId="0" applyFont="1" applyAlignment="1">
      <alignment horizontal="left" wrapText="1"/>
    </xf>
    <xf numFmtId="0" fontId="0"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wrapText="1"/>
    </xf>
    <xf numFmtId="0" fontId="8" fillId="0" borderId="0" xfId="0" applyFont="1" applyAlignment="1">
      <alignment wrapText="1"/>
    </xf>
    <xf numFmtId="0" fontId="8" fillId="0" borderId="8" xfId="0" applyFont="1" applyFill="1" applyBorder="1" applyAlignment="1">
      <alignment vertical="top" wrapText="1"/>
    </xf>
    <xf numFmtId="0" fontId="1" fillId="0" borderId="17" xfId="1" applyFont="1" applyFill="1" applyBorder="1" applyAlignment="1" applyProtection="1">
      <alignment horizontal="left" vertical="top" wrapText="1"/>
    </xf>
    <xf numFmtId="0" fontId="0" fillId="0" borderId="17" xfId="0" applyFill="1" applyBorder="1" applyAlignment="1">
      <alignment horizontal="left" vertical="top" wrapText="1"/>
    </xf>
    <xf numFmtId="0" fontId="0" fillId="0" borderId="28" xfId="0" applyBorder="1"/>
    <xf numFmtId="0" fontId="0" fillId="0" borderId="28" xfId="0" pivotButton="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27" xfId="0" applyBorder="1" applyAlignment="1">
      <alignment wrapText="1"/>
    </xf>
    <xf numFmtId="0" fontId="0" fillId="0" borderId="38" xfId="0" applyBorder="1" applyAlignment="1">
      <alignment wrapText="1"/>
    </xf>
    <xf numFmtId="3" fontId="0" fillId="0" borderId="28" xfId="0" applyNumberFormat="1" applyBorder="1"/>
    <xf numFmtId="3" fontId="0" fillId="0" borderId="31" xfId="0" applyNumberFormat="1" applyBorder="1"/>
    <xf numFmtId="3" fontId="0" fillId="0" borderId="32" xfId="0" applyNumberFormat="1" applyBorder="1"/>
    <xf numFmtId="3" fontId="0" fillId="0" borderId="33" xfId="0" applyNumberFormat="1" applyBorder="1"/>
    <xf numFmtId="3" fontId="0" fillId="0" borderId="34" xfId="0" applyNumberFormat="1" applyBorder="1"/>
    <xf numFmtId="3" fontId="0" fillId="0" borderId="35" xfId="0" applyNumberFormat="1" applyBorder="1"/>
    <xf numFmtId="3" fontId="0" fillId="0" borderId="36" xfId="0" applyNumberFormat="1" applyBorder="1"/>
    <xf numFmtId="3" fontId="0" fillId="0" borderId="37" xfId="0" applyNumberFormat="1" applyBorder="1"/>
    <xf numFmtId="0" fontId="0" fillId="0" borderId="39" xfId="0" applyBorder="1"/>
    <xf numFmtId="3" fontId="0" fillId="0" borderId="39" xfId="0" applyNumberFormat="1" applyBorder="1"/>
    <xf numFmtId="3" fontId="0" fillId="0" borderId="40" xfId="0" applyNumberFormat="1" applyBorder="1"/>
    <xf numFmtId="3" fontId="0" fillId="0" borderId="41" xfId="0" applyNumberFormat="1" applyBorder="1"/>
    <xf numFmtId="2" fontId="0" fillId="0" borderId="39" xfId="0" applyNumberFormat="1" applyBorder="1"/>
    <xf numFmtId="2" fontId="0" fillId="0" borderId="40" xfId="0" applyNumberFormat="1" applyBorder="1"/>
    <xf numFmtId="2" fontId="0" fillId="0" borderId="41" xfId="0" applyNumberFormat="1" applyBorder="1"/>
    <xf numFmtId="0" fontId="0" fillId="0" borderId="28" xfId="0" pivotButton="1" applyBorder="1" applyAlignment="1">
      <alignment wrapText="1"/>
    </xf>
    <xf numFmtId="0" fontId="0" fillId="0" borderId="42" xfId="0" applyBorder="1" applyAlignment="1">
      <alignment wrapText="1"/>
    </xf>
    <xf numFmtId="0" fontId="0" fillId="0" borderId="43" xfId="0" applyBorder="1" applyAlignment="1">
      <alignment wrapText="1"/>
    </xf>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wrapText="1"/>
    </xf>
    <xf numFmtId="0" fontId="5" fillId="0" borderId="21" xfId="0" applyFont="1" applyBorder="1" applyAlignment="1">
      <alignment wrapText="1"/>
    </xf>
    <xf numFmtId="0" fontId="5" fillId="0" borderId="22" xfId="0" applyFont="1" applyBorder="1" applyAlignment="1">
      <alignment wrapText="1"/>
    </xf>
    <xf numFmtId="0" fontId="5" fillId="0" borderId="23" xfId="0" applyFont="1" applyBorder="1" applyAlignment="1">
      <alignment wrapText="1"/>
    </xf>
    <xf numFmtId="0" fontId="5" fillId="0" borderId="24" xfId="0" applyFont="1" applyBorder="1" applyAlignment="1">
      <alignment wrapText="1"/>
    </xf>
    <xf numFmtId="0" fontId="5" fillId="0" borderId="25" xfId="0" applyFont="1" applyBorder="1" applyAlignment="1">
      <alignment wrapText="1"/>
    </xf>
    <xf numFmtId="0" fontId="5" fillId="0" borderId="26" xfId="0" applyFont="1" applyBorder="1" applyAlignment="1">
      <alignment wrapText="1"/>
    </xf>
  </cellXfs>
  <cellStyles count="2">
    <cellStyle name="Hyperlink" xfId="1" builtinId="8"/>
    <cellStyle name="Normal" xfId="0" builtinId="0"/>
  </cellStyles>
  <dxfs count="47">
    <dxf>
      <alignment wrapText="1" readingOrder="0"/>
    </dxf>
    <dxf>
      <border>
        <left style="thin">
          <color indexed="8"/>
        </left>
        <right style="thin">
          <color indexed="8"/>
        </right>
        <top style="medium">
          <color indexed="8"/>
        </top>
      </border>
    </dxf>
    <dxf>
      <alignment wrapText="1" readingOrder="0"/>
    </dxf>
    <dxf>
      <border>
        <right style="thin">
          <color indexed="64"/>
        </right>
      </border>
    </dxf>
    <dxf>
      <numFmt numFmtId="2" formatCode="0.00"/>
    </dxf>
    <dxf>
      <border>
        <left style="thin">
          <color indexed="64"/>
        </left>
        <right style="thin">
          <color indexed="64"/>
        </right>
        <top style="thin">
          <color indexed="64"/>
        </top>
        <bottom style="thin">
          <color indexed="64"/>
        </bottom>
      </border>
    </dxf>
    <dxf>
      <border>
        <right style="thin">
          <color indexed="64"/>
        </right>
        <bottom style="thin">
          <color indexed="64"/>
        </bottom>
      </bord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numFmt numFmtId="2" formatCode="0.00"/>
    </dxf>
    <dxf>
      <border>
        <right style="thin">
          <color indexed="64"/>
        </right>
      </border>
    </dxf>
    <dxf>
      <alignment wrapText="1" readingOrder="0"/>
    </dxf>
    <dxf>
      <border>
        <left style="thin">
          <color indexed="8"/>
        </left>
        <right style="thin">
          <color indexed="8"/>
        </right>
        <top style="medium">
          <color indexed="8"/>
        </top>
      </border>
    </dxf>
    <dxf>
      <alignment wrapText="1" readingOrder="0"/>
    </dxf>
    <dxf>
      <border>
        <right style="thin">
          <color indexed="64"/>
        </right>
        <bottom style="thin">
          <color indexed="64"/>
        </bottom>
      </border>
    </dxf>
    <dxf>
      <border>
        <left style="thin">
          <color indexed="64"/>
        </left>
        <right style="thin">
          <color indexed="64"/>
        </right>
        <top style="thin">
          <color indexed="64"/>
        </top>
        <bottom style="thin">
          <color indexed="64"/>
        </bottom>
      </border>
    </dxf>
    <dxf>
      <numFmt numFmtId="2" formatCode="0.00"/>
    </dxf>
    <dxf>
      <border>
        <right style="thin">
          <color indexed="64"/>
        </right>
      </border>
    </dxf>
    <dxf>
      <alignment wrapText="1" readingOrder="0"/>
    </dxf>
    <dxf>
      <border>
        <left style="thin">
          <color indexed="8"/>
        </left>
        <right style="thin">
          <color indexed="8"/>
        </right>
        <top style="medium">
          <color indexed="8"/>
        </top>
      </border>
    </dxf>
    <dxf>
      <alignment wrapText="1" readingOrder="0"/>
    </dxf>
    <dxf>
      <border>
        <right style="thin">
          <color indexed="64"/>
        </right>
        <bottom style="thin">
          <color indexed="64"/>
        </bottom>
      </border>
    </dxf>
    <dxf>
      <border>
        <left style="thin">
          <color indexed="64"/>
        </left>
        <right style="thin">
          <color indexed="64"/>
        </right>
        <top style="thin">
          <color indexed="64"/>
        </top>
        <bottom style="thin">
          <color indexed="64"/>
        </bottom>
      </border>
    </dxf>
    <dxf>
      <numFmt numFmtId="2" formatCode="0.00"/>
    </dxf>
    <dxf>
      <border>
        <right style="thin">
          <color indexed="8"/>
        </right>
      </border>
    </dxf>
    <dxf>
      <alignment wrapText="1" readingOrder="0"/>
    </dxf>
    <dxf>
      <border>
        <left style="thin">
          <color indexed="8"/>
        </left>
        <right style="thin">
          <color indexed="8"/>
        </right>
        <top style="medium">
          <color indexed="8"/>
        </top>
      </border>
    </dxf>
    <dxf>
      <alignment wrapText="1" readingOrder="0"/>
    </dxf>
    <dxf>
      <border>
        <right style="thin">
          <color indexed="64"/>
        </right>
        <bottom style="thin">
          <color indexed="64"/>
        </bottom>
      </border>
    </dxf>
    <dxf>
      <border>
        <left style="thin">
          <color indexed="64"/>
        </left>
        <right style="thin">
          <color indexed="64"/>
        </right>
        <top style="thin">
          <color indexed="64"/>
        </top>
        <bottom style="thin">
          <color indexed="64"/>
        </bottom>
      </border>
    </dxf>
    <dxf>
      <numFmt numFmtId="2" formatCode="0.00"/>
    </dxf>
    <dxf>
      <border>
        <right style="thin">
          <color indexed="8"/>
        </right>
      </border>
    </dxf>
    <dxf>
      <alignment wrapText="1" readingOrder="0"/>
    </dxf>
    <dxf>
      <border>
        <left style="thin">
          <color indexed="8"/>
        </left>
        <right style="thin">
          <color indexed="8"/>
        </right>
        <top style="medium">
          <color indexed="8"/>
        </top>
      </border>
    </dxf>
    <dxf>
      <alignment wrapText="1" readingOrder="0"/>
    </dxf>
    <dxf>
      <border>
        <right style="thin">
          <color indexed="64"/>
        </right>
        <bottom style="thin">
          <color indexed="64"/>
        </bottom>
      </border>
    </dxf>
    <dxf>
      <border>
        <left style="thin">
          <color indexed="64"/>
        </left>
        <right style="thin">
          <color indexed="64"/>
        </right>
        <top style="thin">
          <color indexed="64"/>
        </top>
        <bottom style="thin">
          <color indexed="64"/>
        </bottom>
      </border>
    </dxf>
    <dxf>
      <numFmt numFmtId="3" formatCode="#,##0"/>
    </dxf>
    <dxf>
      <border>
        <right style="thin">
          <color indexed="8"/>
        </right>
      </border>
    </dxf>
    <dxf>
      <alignment wrapText="1" readingOrder="0"/>
    </dxf>
    <dxf>
      <border>
        <left style="thin">
          <color indexed="8"/>
        </left>
        <right style="thin">
          <color indexed="8"/>
        </right>
        <top style="medium">
          <color indexed="8"/>
        </top>
      </bord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border>
        <right style="thin">
          <color indexed="64"/>
        </right>
      </border>
    </dxf>
    <dxf>
      <numFmt numFmtId="3" formatCode="#,##0"/>
    </dxf>
    <dxf>
      <alignment wrapText="1" readingOrder="0"/>
    </dxf>
    <dxf>
      <border>
        <left style="thin">
          <color indexed="8"/>
        </left>
        <right style="thin">
          <color indexed="8"/>
        </right>
        <top style="medium">
          <color indexed="8"/>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[Mini-Sentinel_Summary-Table-Report_MSY3_STR103_Selected-Biological-Generic-Drugs.xlsx]NMBR-Table!PivotTable3</c:name>
    <c:fmtId val="0"/>
  </c:pivotSource>
  <c:chart>
    <c:autoTitleDeleted val="1"/>
    <c:pivotFmts>
      <c:pivotFmt>
        <c:idx val="0"/>
        <c:marker>
          <c:symbol val="none"/>
        </c:marker>
      </c:pivotFmt>
    </c:pivotFmts>
    <c:plotArea>
      <c:layout/>
      <c:barChart>
        <c:barDir val="col"/>
        <c:grouping val="clustered"/>
        <c:varyColors val="0"/>
        <c:ser>
          <c:idx val="0"/>
          <c:order val="0"/>
          <c:tx>
            <c:strRef>
              <c:f>'NMBR-Table'!$B$4:$B$5</c:f>
              <c:strCache>
                <c:ptCount val="1"/>
                <c:pt idx="0">
                  <c:v>Total</c:v>
                </c:pt>
              </c:strCache>
            </c:strRef>
          </c:tx>
          <c:invertIfNegative val="0"/>
          <c:cat>
            <c:strRef>
              <c:f>'NMBR-Table'!$A$6:$A$18</c:f>
              <c:strCache>
                <c:ptCount val="13"/>
                <c:pt idx="0">
                  <c:v>EPOETIN ALFA</c:v>
                </c:pt>
                <c:pt idx="1">
                  <c:v>INTERFERON BETA-1A</c:v>
                </c:pt>
                <c:pt idx="2">
                  <c:v>INTERFERON BETA-1A/ALBUMIN</c:v>
                </c:pt>
                <c:pt idx="3">
                  <c:v>INTERFERON BETA-1B</c:v>
                </c:pt>
                <c:pt idx="4">
                  <c:v>PEGFILGRASTIM</c:v>
                </c:pt>
                <c:pt idx="5">
                  <c:v>SOMATROPIN</c:v>
                </c:pt>
                <c:pt idx="6">
                  <c:v>RITUXIMAB</c:v>
                </c:pt>
                <c:pt idx="7">
                  <c:v>INFLIXIMAB</c:v>
                </c:pt>
                <c:pt idx="8">
                  <c:v>ADALIMUMAB</c:v>
                </c:pt>
                <c:pt idx="9">
                  <c:v>TRASTUZUMAB</c:v>
                </c:pt>
                <c:pt idx="10">
                  <c:v>FILGRASTIM</c:v>
                </c:pt>
                <c:pt idx="11">
                  <c:v>DARBEPOETIN ALFA IN ALBUMIN SOLUTION</c:v>
                </c:pt>
                <c:pt idx="12">
                  <c:v>DARBEPOETIN ALFA IN POLYSORBATE</c:v>
                </c:pt>
              </c:strCache>
            </c:strRef>
          </c:cat>
          <c:val>
            <c:numRef>
              <c:f>'NMBR-Table'!$B$6:$B$18</c:f>
              <c:numCache>
                <c:formatCode>#,##0</c:formatCode>
                <c:ptCount val="13"/>
                <c:pt idx="0">
                  <c:v>5415</c:v>
                </c:pt>
                <c:pt idx="1">
                  <c:v>3427</c:v>
                </c:pt>
                <c:pt idx="2">
                  <c:v>3202</c:v>
                </c:pt>
                <c:pt idx="3">
                  <c:v>1829</c:v>
                </c:pt>
                <c:pt idx="4">
                  <c:v>1073</c:v>
                </c:pt>
                <c:pt idx="5">
                  <c:v>3335</c:v>
                </c:pt>
                <c:pt idx="6">
                  <c:v>286</c:v>
                </c:pt>
                <c:pt idx="7">
                  <c:v>962</c:v>
                </c:pt>
                <c:pt idx="8">
                  <c:v>12243</c:v>
                </c:pt>
                <c:pt idx="9">
                  <c:v>108</c:v>
                </c:pt>
                <c:pt idx="10">
                  <c:v>3362</c:v>
                </c:pt>
                <c:pt idx="11">
                  <c:v>2</c:v>
                </c:pt>
                <c:pt idx="12">
                  <c:v>1214</c:v>
                </c:pt>
              </c:numCache>
            </c:numRef>
          </c:val>
        </c:ser>
        <c:dLbls>
          <c:showLegendKey val="0"/>
          <c:showVal val="0"/>
          <c:showCatName val="0"/>
          <c:showSerName val="0"/>
          <c:showPercent val="0"/>
          <c:showBubbleSize val="0"/>
        </c:dLbls>
        <c:gapWidth val="150"/>
        <c:axId val="220237576"/>
        <c:axId val="220500200"/>
      </c:barChart>
      <c:catAx>
        <c:axId val="220237576"/>
        <c:scaling>
          <c:orientation val="minMax"/>
        </c:scaling>
        <c:delete val="0"/>
        <c:axPos val="b"/>
        <c:numFmt formatCode="General" sourceLinked="1"/>
        <c:majorTickMark val="out"/>
        <c:minorTickMark val="none"/>
        <c:tickLblPos val="nextTo"/>
        <c:crossAx val="220500200"/>
        <c:crosses val="autoZero"/>
        <c:auto val="0"/>
        <c:lblAlgn val="ctr"/>
        <c:lblOffset val="100"/>
        <c:noMultiLvlLbl val="0"/>
      </c:catAx>
      <c:valAx>
        <c:axId val="220500200"/>
        <c:scaling>
          <c:orientation val="minMax"/>
        </c:scaling>
        <c:delete val="0"/>
        <c:axPos val="l"/>
        <c:majorGridlines/>
        <c:title>
          <c:tx>
            <c:rich>
              <a:bodyPr rot="-5400000" vert="horz"/>
              <a:lstStyle/>
              <a:p>
                <a:pPr>
                  <a:defRPr/>
                </a:pPr>
                <a:r>
                  <a:rPr lang="en-US"/>
                  <a:t>Number of Users</a:t>
                </a:r>
              </a:p>
            </c:rich>
          </c:tx>
          <c:overlay val="0"/>
        </c:title>
        <c:numFmt formatCode="#,##0" sourceLinked="1"/>
        <c:majorTickMark val="out"/>
        <c:minorTickMark val="none"/>
        <c:tickLblPos val="nextTo"/>
        <c:crossAx val="220237576"/>
        <c:crosses val="autoZero"/>
        <c:crossBetween val="between"/>
      </c:valAx>
      <c:spPr>
        <a:solidFill>
          <a:schemeClr val="bg1">
            <a:lumMod val="75000"/>
          </a:schemeClr>
        </a:solidFill>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[Mini-Sentinel_Summary-Table-Report_MSY3_STR103_Selected-Biological-Generic-Drugs.xlsx]PR-Table!PivotTable4</c:name>
    <c:fmtId val="0"/>
  </c:pivotSource>
  <c:chart>
    <c:autoTitleDeleted val="1"/>
    <c:pivotFmts>
      <c:pivotFmt>
        <c:idx val="0"/>
        <c:marker>
          <c:symbol val="none"/>
        </c:marker>
      </c:pivotFmt>
    </c:pivotFmts>
    <c:plotArea>
      <c:layout/>
      <c:barChart>
        <c:barDir val="col"/>
        <c:grouping val="clustered"/>
        <c:varyColors val="0"/>
        <c:ser>
          <c:idx val="0"/>
          <c:order val="0"/>
          <c:tx>
            <c:strRef>
              <c:f>'PR-Table'!$B$4:$B$5</c:f>
              <c:strCache>
                <c:ptCount val="1"/>
                <c:pt idx="0">
                  <c:v>Total</c:v>
                </c:pt>
              </c:strCache>
            </c:strRef>
          </c:tx>
          <c:invertIfNegative val="0"/>
          <c:cat>
            <c:strRef>
              <c:f>'PR-Table'!$A$6:$A$18</c:f>
              <c:strCache>
                <c:ptCount val="13"/>
                <c:pt idx="0">
                  <c:v>EPOETIN ALFA</c:v>
                </c:pt>
                <c:pt idx="1">
                  <c:v>INTERFERON BETA-1A</c:v>
                </c:pt>
                <c:pt idx="2">
                  <c:v>INTERFERON BETA-1A/ALBUMIN</c:v>
                </c:pt>
                <c:pt idx="3">
                  <c:v>INTERFERON BETA-1B</c:v>
                </c:pt>
                <c:pt idx="4">
                  <c:v>PEGFILGRASTIM</c:v>
                </c:pt>
                <c:pt idx="5">
                  <c:v>SOMATROPIN</c:v>
                </c:pt>
                <c:pt idx="6">
                  <c:v>RITUXIMAB</c:v>
                </c:pt>
                <c:pt idx="7">
                  <c:v>INFLIXIMAB</c:v>
                </c:pt>
                <c:pt idx="8">
                  <c:v>ADALIMUMAB</c:v>
                </c:pt>
                <c:pt idx="9">
                  <c:v>TRASTUZUMAB</c:v>
                </c:pt>
                <c:pt idx="10">
                  <c:v>FILGRASTIM</c:v>
                </c:pt>
                <c:pt idx="11">
                  <c:v>DARBEPOETIN ALFA IN ALBUMIN SOLUTION</c:v>
                </c:pt>
                <c:pt idx="12">
                  <c:v>DARBEPOETIN ALFA IN POLYSORBATE</c:v>
                </c:pt>
              </c:strCache>
            </c:strRef>
          </c:cat>
          <c:val>
            <c:numRef>
              <c:f>'PR-Table'!$B$6:$B$18</c:f>
              <c:numCache>
                <c:formatCode>0.00</c:formatCode>
                <c:ptCount val="13"/>
                <c:pt idx="0">
                  <c:v>0.16178340706354422</c:v>
                </c:pt>
                <c:pt idx="1">
                  <c:v>0.10238813222654959</c:v>
                </c:pt>
                <c:pt idx="2">
                  <c:v>9.5665829993992355E-2</c:v>
                </c:pt>
                <c:pt idx="3">
                  <c:v>5.4644847925987512E-2</c:v>
                </c:pt>
                <c:pt idx="4">
                  <c:v>3.2057912424595193E-2</c:v>
                </c:pt>
                <c:pt idx="5">
                  <c:v>9.9639457535903961E-2</c:v>
                </c:pt>
                <c:pt idx="6">
                  <c:v>8.5447930600505359E-3</c:v>
                </c:pt>
                <c:pt idx="7">
                  <c:v>2.8741576656533617E-2</c:v>
                </c:pt>
                <c:pt idx="8">
                  <c:v>0.3657828721475479</c:v>
                </c:pt>
                <c:pt idx="9">
                  <c:v>3.2267050716274746E-3</c:v>
                </c:pt>
                <c:pt idx="10">
                  <c:v>0.10044613380381084</c:v>
                </c:pt>
                <c:pt idx="11">
                  <c:v>5.9753797622731009E-5</c:v>
                </c:pt>
                <c:pt idx="12">
                  <c:v>3.627055515699773E-2</c:v>
                </c:pt>
              </c:numCache>
            </c:numRef>
          </c:val>
        </c:ser>
        <c:dLbls>
          <c:showLegendKey val="0"/>
          <c:showVal val="0"/>
          <c:showCatName val="0"/>
          <c:showSerName val="0"/>
          <c:showPercent val="0"/>
          <c:showBubbleSize val="0"/>
        </c:dLbls>
        <c:gapWidth val="150"/>
        <c:axId val="220636752"/>
        <c:axId val="220460784"/>
      </c:barChart>
      <c:catAx>
        <c:axId val="220636752"/>
        <c:scaling>
          <c:orientation val="minMax"/>
        </c:scaling>
        <c:delete val="0"/>
        <c:axPos val="b"/>
        <c:numFmt formatCode="General" sourceLinked="1"/>
        <c:majorTickMark val="out"/>
        <c:minorTickMark val="none"/>
        <c:tickLblPos val="nextTo"/>
        <c:crossAx val="220460784"/>
        <c:crosses val="autoZero"/>
        <c:auto val="0"/>
        <c:lblAlgn val="ctr"/>
        <c:lblOffset val="100"/>
        <c:noMultiLvlLbl val="0"/>
      </c:catAx>
      <c:valAx>
        <c:axId val="220460784"/>
        <c:scaling>
          <c:orientation val="minMax"/>
        </c:scaling>
        <c:delete val="0"/>
        <c:axPos val="l"/>
        <c:majorGridlines/>
        <c:title>
          <c:tx>
            <c:rich>
              <a:bodyPr rot="-5400000" vert="horz"/>
              <a:lstStyle/>
              <a:p>
                <a:pPr>
                  <a:defRPr/>
                </a:pPr>
                <a:r>
                  <a:rPr lang="en-US"/>
                  <a:t>Prevalence Rate (Users per 1,000 Enrollees)</a:t>
                </a:r>
              </a:p>
            </c:rich>
          </c:tx>
          <c:overlay val="0"/>
        </c:title>
        <c:numFmt formatCode="0.00" sourceLinked="1"/>
        <c:majorTickMark val="out"/>
        <c:minorTickMark val="none"/>
        <c:tickLblPos val="nextTo"/>
        <c:crossAx val="220636752"/>
        <c:crosses val="autoZero"/>
        <c:crossBetween val="between"/>
      </c:valAx>
      <c:spPr>
        <a:solidFill>
          <a:schemeClr val="bg1">
            <a:lumMod val="75000"/>
          </a:schemeClr>
        </a:solidFill>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[Mini-Sentinel_Summary-Table-Report_MSY3_STR103_Selected-Biological-Generic-Drugs.xlsx]DayPU-Table!PivotTable4</c:name>
    <c:fmtId val="0"/>
  </c:pivotSource>
  <c:chart>
    <c:autoTitleDeleted val="1"/>
    <c:pivotFmts>
      <c:pivotFmt>
        <c:idx val="0"/>
        <c:marker>
          <c:symbol val="none"/>
        </c:marker>
      </c:pivotFmt>
    </c:pivotFmts>
    <c:plotArea>
      <c:layout/>
      <c:barChart>
        <c:barDir val="col"/>
        <c:grouping val="clustered"/>
        <c:varyColors val="0"/>
        <c:ser>
          <c:idx val="0"/>
          <c:order val="0"/>
          <c:tx>
            <c:strRef>
              <c:f>'DayPU-Table'!$B$4:$B$5</c:f>
              <c:strCache>
                <c:ptCount val="1"/>
                <c:pt idx="0">
                  <c:v>Total</c:v>
                </c:pt>
              </c:strCache>
            </c:strRef>
          </c:tx>
          <c:invertIfNegative val="0"/>
          <c:cat>
            <c:strRef>
              <c:f>'DayPU-Table'!$A$6:$A$18</c:f>
              <c:strCache>
                <c:ptCount val="13"/>
                <c:pt idx="0">
                  <c:v>EPOETIN ALFA</c:v>
                </c:pt>
                <c:pt idx="1">
                  <c:v>INTERFERON BETA-1A</c:v>
                </c:pt>
                <c:pt idx="2">
                  <c:v>INTERFERON BETA-1A/ALBUMIN</c:v>
                </c:pt>
                <c:pt idx="3">
                  <c:v>INTERFERON BETA-1B</c:v>
                </c:pt>
                <c:pt idx="4">
                  <c:v>PEGFILGRASTIM</c:v>
                </c:pt>
                <c:pt idx="5">
                  <c:v>SOMATROPIN</c:v>
                </c:pt>
                <c:pt idx="6">
                  <c:v>RITUXIMAB</c:v>
                </c:pt>
                <c:pt idx="7">
                  <c:v>INFLIXIMAB</c:v>
                </c:pt>
                <c:pt idx="8">
                  <c:v>ADALIMUMAB</c:v>
                </c:pt>
                <c:pt idx="9">
                  <c:v>TRASTUZUMAB</c:v>
                </c:pt>
                <c:pt idx="10">
                  <c:v>FILGRASTIM</c:v>
                </c:pt>
                <c:pt idx="11">
                  <c:v>DARBEPOETIN ALFA IN ALBUMIN SOLUTION</c:v>
                </c:pt>
                <c:pt idx="12">
                  <c:v>DARBEPOETIN ALFA IN POLYSORBATE</c:v>
                </c:pt>
              </c:strCache>
            </c:strRef>
          </c:cat>
          <c:val>
            <c:numRef>
              <c:f>'DayPU-Table'!$B$6:$B$18</c:f>
              <c:numCache>
                <c:formatCode>0.00</c:formatCode>
                <c:ptCount val="13"/>
                <c:pt idx="0">
                  <c:v>82.317451523545699</c:v>
                </c:pt>
                <c:pt idx="1">
                  <c:v>211.82667055733879</c:v>
                </c:pt>
                <c:pt idx="2">
                  <c:v>187.02904434728296</c:v>
                </c:pt>
                <c:pt idx="3">
                  <c:v>193.39912520503006</c:v>
                </c:pt>
                <c:pt idx="4">
                  <c:v>53.548928238583414</c:v>
                </c:pt>
                <c:pt idx="5">
                  <c:v>171.74842578710644</c:v>
                </c:pt>
                <c:pt idx="6">
                  <c:v>31.91958041958042</c:v>
                </c:pt>
                <c:pt idx="7">
                  <c:v>107.30041580041581</c:v>
                </c:pt>
                <c:pt idx="8">
                  <c:v>173.19431511884343</c:v>
                </c:pt>
                <c:pt idx="9">
                  <c:v>23.564814814814813</c:v>
                </c:pt>
                <c:pt idx="10">
                  <c:v>37.228435455086256</c:v>
                </c:pt>
                <c:pt idx="11">
                  <c:v>35</c:v>
                </c:pt>
                <c:pt idx="12">
                  <c:v>64.577429983525533</c:v>
                </c:pt>
              </c:numCache>
            </c:numRef>
          </c:val>
        </c:ser>
        <c:dLbls>
          <c:showLegendKey val="0"/>
          <c:showVal val="0"/>
          <c:showCatName val="0"/>
          <c:showSerName val="0"/>
          <c:showPercent val="0"/>
          <c:showBubbleSize val="0"/>
        </c:dLbls>
        <c:gapWidth val="150"/>
        <c:axId val="220801288"/>
        <c:axId val="220586096"/>
      </c:barChart>
      <c:catAx>
        <c:axId val="220801288"/>
        <c:scaling>
          <c:orientation val="minMax"/>
        </c:scaling>
        <c:delete val="0"/>
        <c:axPos val="b"/>
        <c:numFmt formatCode="General" sourceLinked="1"/>
        <c:majorTickMark val="out"/>
        <c:minorTickMark val="none"/>
        <c:tickLblPos val="nextTo"/>
        <c:crossAx val="220586096"/>
        <c:crosses val="autoZero"/>
        <c:auto val="0"/>
        <c:lblAlgn val="ctr"/>
        <c:lblOffset val="100"/>
        <c:noMultiLvlLbl val="0"/>
      </c:catAx>
      <c:valAx>
        <c:axId val="220586096"/>
        <c:scaling>
          <c:orientation val="minMax"/>
        </c:scaling>
        <c:delete val="0"/>
        <c:axPos val="l"/>
        <c:majorGridlines/>
        <c:title>
          <c:tx>
            <c:rich>
              <a:bodyPr rot="-5400000" vert="horz"/>
              <a:lstStyle/>
              <a:p>
                <a:pPr>
                  <a:defRPr/>
                </a:pPr>
                <a:r>
                  <a:rPr lang="en-US"/>
                  <a:t>Days per User</a:t>
                </a:r>
              </a:p>
            </c:rich>
          </c:tx>
          <c:overlay val="0"/>
        </c:title>
        <c:numFmt formatCode="0.00" sourceLinked="1"/>
        <c:majorTickMark val="out"/>
        <c:minorTickMark val="none"/>
        <c:tickLblPos val="nextTo"/>
        <c:crossAx val="220801288"/>
        <c:crosses val="autoZero"/>
        <c:crossBetween val="between"/>
      </c:valAx>
      <c:spPr>
        <a:solidFill>
          <a:sysClr val="window" lastClr="FFFFFF">
            <a:lumMod val="75000"/>
          </a:sysClr>
        </a:solidFill>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[Mini-Sentinel_Summary-Table-Report_MSY3_STR103_Selected-Biological-Generic-Drugs.xlsx]DispPU-Table!PivotTable4</c:name>
    <c:fmtId val="0"/>
  </c:pivotSource>
  <c:chart>
    <c:autoTitleDeleted val="1"/>
    <c:pivotFmts>
      <c:pivotFmt>
        <c:idx val="0"/>
        <c:marker>
          <c:symbol val="none"/>
        </c:marker>
      </c:pivotFmt>
    </c:pivotFmts>
    <c:plotArea>
      <c:layout/>
      <c:barChart>
        <c:barDir val="col"/>
        <c:grouping val="clustered"/>
        <c:varyColors val="0"/>
        <c:ser>
          <c:idx val="0"/>
          <c:order val="0"/>
          <c:tx>
            <c:strRef>
              <c:f>'DispPU-Table'!$B$4:$B$5</c:f>
              <c:strCache>
                <c:ptCount val="1"/>
                <c:pt idx="0">
                  <c:v>Total</c:v>
                </c:pt>
              </c:strCache>
            </c:strRef>
          </c:tx>
          <c:invertIfNegative val="0"/>
          <c:cat>
            <c:strRef>
              <c:f>'DispPU-Table'!$A$6:$A$18</c:f>
              <c:strCache>
                <c:ptCount val="13"/>
                <c:pt idx="0">
                  <c:v>EPOETIN ALFA</c:v>
                </c:pt>
                <c:pt idx="1">
                  <c:v>INTERFERON BETA-1A</c:v>
                </c:pt>
                <c:pt idx="2">
                  <c:v>INTERFERON BETA-1A/ALBUMIN</c:v>
                </c:pt>
                <c:pt idx="3">
                  <c:v>INTERFERON BETA-1B</c:v>
                </c:pt>
                <c:pt idx="4">
                  <c:v>PEGFILGRASTIM</c:v>
                </c:pt>
                <c:pt idx="5">
                  <c:v>SOMATROPIN</c:v>
                </c:pt>
                <c:pt idx="6">
                  <c:v>RITUXIMAB</c:v>
                </c:pt>
                <c:pt idx="7">
                  <c:v>INFLIXIMAB</c:v>
                </c:pt>
                <c:pt idx="8">
                  <c:v>ADALIMUMAB</c:v>
                </c:pt>
                <c:pt idx="9">
                  <c:v>TRASTUZUMAB</c:v>
                </c:pt>
                <c:pt idx="10">
                  <c:v>FILGRASTIM</c:v>
                </c:pt>
                <c:pt idx="11">
                  <c:v>DARBEPOETIN ALFA IN ALBUMIN SOLUTION</c:v>
                </c:pt>
                <c:pt idx="12">
                  <c:v>DARBEPOETIN ALFA IN POLYSORBATE</c:v>
                </c:pt>
              </c:strCache>
            </c:strRef>
          </c:cat>
          <c:val>
            <c:numRef>
              <c:f>'DispPU-Table'!$B$6:$B$18</c:f>
              <c:numCache>
                <c:formatCode>0.00</c:formatCode>
                <c:ptCount val="13"/>
                <c:pt idx="0">
                  <c:v>3.4105263157894736</c:v>
                </c:pt>
                <c:pt idx="1">
                  <c:v>6.6974029763641667</c:v>
                </c:pt>
                <c:pt idx="2">
                  <c:v>5.9294191130543412</c:v>
                </c:pt>
                <c:pt idx="3">
                  <c:v>6.2509568069983601</c:v>
                </c:pt>
                <c:pt idx="4">
                  <c:v>3.0205032618825722</c:v>
                </c:pt>
                <c:pt idx="5">
                  <c:v>5.2602698650674666</c:v>
                </c:pt>
                <c:pt idx="6">
                  <c:v>4.0594405594405591</c:v>
                </c:pt>
                <c:pt idx="7">
                  <c:v>4.4168399168399173</c:v>
                </c:pt>
                <c:pt idx="8">
                  <c:v>5.6930490892755046</c:v>
                </c:pt>
                <c:pt idx="9">
                  <c:v>8.5648148148148149</c:v>
                </c:pt>
                <c:pt idx="10">
                  <c:v>2.8851873884592503</c:v>
                </c:pt>
                <c:pt idx="11">
                  <c:v>1.5</c:v>
                </c:pt>
                <c:pt idx="12">
                  <c:v>3.1894563426688634</c:v>
                </c:pt>
              </c:numCache>
            </c:numRef>
          </c:val>
        </c:ser>
        <c:dLbls>
          <c:showLegendKey val="0"/>
          <c:showVal val="0"/>
          <c:showCatName val="0"/>
          <c:showSerName val="0"/>
          <c:showPercent val="0"/>
          <c:showBubbleSize val="0"/>
        </c:dLbls>
        <c:gapWidth val="150"/>
        <c:axId val="221502456"/>
        <c:axId val="221518832"/>
      </c:barChart>
      <c:catAx>
        <c:axId val="221502456"/>
        <c:scaling>
          <c:orientation val="minMax"/>
        </c:scaling>
        <c:delete val="0"/>
        <c:axPos val="b"/>
        <c:numFmt formatCode="General" sourceLinked="1"/>
        <c:majorTickMark val="out"/>
        <c:minorTickMark val="none"/>
        <c:tickLblPos val="nextTo"/>
        <c:crossAx val="221518832"/>
        <c:crosses val="autoZero"/>
        <c:auto val="0"/>
        <c:lblAlgn val="ctr"/>
        <c:lblOffset val="100"/>
        <c:noMultiLvlLbl val="0"/>
      </c:catAx>
      <c:valAx>
        <c:axId val="221518832"/>
        <c:scaling>
          <c:orientation val="minMax"/>
        </c:scaling>
        <c:delete val="0"/>
        <c:axPos val="l"/>
        <c:majorGridlines/>
        <c:title>
          <c:tx>
            <c:rich>
              <a:bodyPr rot="-5400000" vert="horz"/>
              <a:lstStyle/>
              <a:p>
                <a:pPr>
                  <a:defRPr/>
                </a:pPr>
                <a:r>
                  <a:rPr lang="en-US"/>
                  <a:t>Dispensings per User</a:t>
                </a:r>
              </a:p>
            </c:rich>
          </c:tx>
          <c:layout/>
          <c:overlay val="0"/>
        </c:title>
        <c:numFmt formatCode="0.00" sourceLinked="1"/>
        <c:majorTickMark val="out"/>
        <c:minorTickMark val="none"/>
        <c:tickLblPos val="nextTo"/>
        <c:crossAx val="221502456"/>
        <c:crosses val="autoZero"/>
        <c:crossBetween val="between"/>
      </c:valAx>
      <c:spPr>
        <a:solidFill>
          <a:sysClr val="window" lastClr="FFFFFF">
            <a:lumMod val="75000"/>
          </a:sysClr>
        </a:solidFill>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[Mini-Sentinel_Summary-Table-Report_MSY3_STR103_Selected-Biological-Generic-Drugs.xlsx]DPD-Table!PivotTable4</c:name>
    <c:fmtId val="0"/>
  </c:pivotSource>
  <c:chart>
    <c:autoTitleDeleted val="1"/>
    <c:pivotFmts>
      <c:pivotFmt>
        <c:idx val="0"/>
        <c:marker>
          <c:symbol val="none"/>
        </c:marker>
      </c:pivotFmt>
    </c:pivotFmts>
    <c:plotArea>
      <c:layout/>
      <c:barChart>
        <c:barDir val="col"/>
        <c:grouping val="clustered"/>
        <c:varyColors val="0"/>
        <c:ser>
          <c:idx val="0"/>
          <c:order val="0"/>
          <c:tx>
            <c:strRef>
              <c:f>'DPD-Table'!$B$4:$B$5</c:f>
              <c:strCache>
                <c:ptCount val="1"/>
                <c:pt idx="0">
                  <c:v>Total</c:v>
                </c:pt>
              </c:strCache>
            </c:strRef>
          </c:tx>
          <c:invertIfNegative val="0"/>
          <c:cat>
            <c:strRef>
              <c:f>'DPD-Table'!$A$6:$A$18</c:f>
              <c:strCache>
                <c:ptCount val="13"/>
                <c:pt idx="0">
                  <c:v>EPOETIN ALFA</c:v>
                </c:pt>
                <c:pt idx="1">
                  <c:v>INTERFERON BETA-1A</c:v>
                </c:pt>
                <c:pt idx="2">
                  <c:v>INTERFERON BETA-1A/ALBUMIN</c:v>
                </c:pt>
                <c:pt idx="3">
                  <c:v>INTERFERON BETA-1B</c:v>
                </c:pt>
                <c:pt idx="4">
                  <c:v>PEGFILGRASTIM</c:v>
                </c:pt>
                <c:pt idx="5">
                  <c:v>SOMATROPIN</c:v>
                </c:pt>
                <c:pt idx="6">
                  <c:v>RITUXIMAB</c:v>
                </c:pt>
                <c:pt idx="7">
                  <c:v>INFLIXIMAB</c:v>
                </c:pt>
                <c:pt idx="8">
                  <c:v>ADALIMUMAB</c:v>
                </c:pt>
                <c:pt idx="9">
                  <c:v>TRASTUZUMAB</c:v>
                </c:pt>
                <c:pt idx="10">
                  <c:v>FILGRASTIM</c:v>
                </c:pt>
                <c:pt idx="11">
                  <c:v>DARBEPOETIN ALFA IN ALBUMIN SOLUTION</c:v>
                </c:pt>
                <c:pt idx="12">
                  <c:v>DARBEPOETIN ALFA IN POLYSORBATE</c:v>
                </c:pt>
              </c:strCache>
            </c:strRef>
          </c:cat>
          <c:val>
            <c:numRef>
              <c:f>'DPD-Table'!$B$6:$B$18</c:f>
              <c:numCache>
                <c:formatCode>0.00</c:formatCode>
                <c:ptCount val="13"/>
                <c:pt idx="0">
                  <c:v>24.136289798570502</c:v>
                </c:pt>
                <c:pt idx="1">
                  <c:v>31.628180550714536</c:v>
                </c:pt>
                <c:pt idx="2">
                  <c:v>31.542557674075635</c:v>
                </c:pt>
                <c:pt idx="3">
                  <c:v>30.939123589609025</c:v>
                </c:pt>
                <c:pt idx="4">
                  <c:v>17.728478864547981</c:v>
                </c:pt>
                <c:pt idx="5">
                  <c:v>32.650116855725933</c:v>
                </c:pt>
                <c:pt idx="6">
                  <c:v>7.8630490956072352</c:v>
                </c:pt>
                <c:pt idx="7">
                  <c:v>24.293480819016239</c:v>
                </c:pt>
                <c:pt idx="8">
                  <c:v>30.422065997130559</c:v>
                </c:pt>
                <c:pt idx="9">
                  <c:v>2.7513513513513512</c:v>
                </c:pt>
                <c:pt idx="10">
                  <c:v>12.903298969072164</c:v>
                </c:pt>
                <c:pt idx="11">
                  <c:v>23.333333333333332</c:v>
                </c:pt>
                <c:pt idx="12">
                  <c:v>20.24715909090909</c:v>
                </c:pt>
              </c:numCache>
            </c:numRef>
          </c:val>
        </c:ser>
        <c:dLbls>
          <c:showLegendKey val="0"/>
          <c:showVal val="0"/>
          <c:showCatName val="0"/>
          <c:showSerName val="0"/>
          <c:showPercent val="0"/>
          <c:showBubbleSize val="0"/>
        </c:dLbls>
        <c:gapWidth val="150"/>
        <c:axId val="218631368"/>
        <c:axId val="218631760"/>
      </c:barChart>
      <c:catAx>
        <c:axId val="218631368"/>
        <c:scaling>
          <c:orientation val="minMax"/>
        </c:scaling>
        <c:delete val="0"/>
        <c:axPos val="b"/>
        <c:numFmt formatCode="General" sourceLinked="1"/>
        <c:majorTickMark val="out"/>
        <c:minorTickMark val="none"/>
        <c:tickLblPos val="nextTo"/>
        <c:crossAx val="218631760"/>
        <c:crosses val="autoZero"/>
        <c:auto val="0"/>
        <c:lblAlgn val="ctr"/>
        <c:lblOffset val="100"/>
        <c:noMultiLvlLbl val="0"/>
      </c:catAx>
      <c:valAx>
        <c:axId val="218631760"/>
        <c:scaling>
          <c:orientation val="minMax"/>
        </c:scaling>
        <c:delete val="0"/>
        <c:axPos val="l"/>
        <c:majorGridlines/>
        <c:title>
          <c:tx>
            <c:rich>
              <a:bodyPr rot="-5400000" vert="horz"/>
              <a:lstStyle/>
              <a:p>
                <a:pPr>
                  <a:defRPr/>
                </a:pPr>
                <a:r>
                  <a:rPr lang="en-US"/>
                  <a:t>Days per Dispensing</a:t>
                </a:r>
              </a:p>
            </c:rich>
          </c:tx>
          <c:layout/>
          <c:overlay val="0"/>
        </c:title>
        <c:numFmt formatCode="0.00" sourceLinked="1"/>
        <c:majorTickMark val="out"/>
        <c:minorTickMark val="none"/>
        <c:tickLblPos val="nextTo"/>
        <c:crossAx val="218631368"/>
        <c:crosses val="autoZero"/>
        <c:crossBetween val="between"/>
      </c:valAx>
      <c:spPr>
        <a:solidFill>
          <a:sysClr val="window" lastClr="FFFFFF">
            <a:lumMod val="75000"/>
          </a:sysClr>
        </a:solidFill>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133350</xdr:rowOff>
    </xdr:from>
    <xdr:to>
      <xdr:col>13</xdr:col>
      <xdr:colOff>390525</xdr:colOff>
      <xdr:row>27</xdr:row>
      <xdr:rowOff>57150</xdr:rowOff>
    </xdr:to>
    <xdr:graphicFrame macro="">
      <xdr:nvGraphicFramePr>
        <xdr:cNvPr id="72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2</xdr:row>
      <xdr:rowOff>95250</xdr:rowOff>
    </xdr:from>
    <xdr:to>
      <xdr:col>13</xdr:col>
      <xdr:colOff>533400</xdr:colOff>
      <xdr:row>27</xdr:row>
      <xdr:rowOff>66675</xdr:rowOff>
    </xdr:to>
    <xdr:graphicFrame macro="">
      <xdr:nvGraphicFramePr>
        <xdr:cNvPr id="113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2</xdr:row>
      <xdr:rowOff>95250</xdr:rowOff>
    </xdr:from>
    <xdr:to>
      <xdr:col>13</xdr:col>
      <xdr:colOff>533400</xdr:colOff>
      <xdr:row>27</xdr:row>
      <xdr:rowOff>76200</xdr:rowOff>
    </xdr:to>
    <xdr:graphicFrame macro="">
      <xdr:nvGraphicFramePr>
        <xdr:cNvPr id="154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xdr:row>
      <xdr:rowOff>95250</xdr:rowOff>
    </xdr:from>
    <xdr:to>
      <xdr:col>13</xdr:col>
      <xdr:colOff>533400</xdr:colOff>
      <xdr:row>27</xdr:row>
      <xdr:rowOff>85725</xdr:rowOff>
    </xdr:to>
    <xdr:graphicFrame macro="">
      <xdr:nvGraphicFramePr>
        <xdr:cNvPr id="195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2</xdr:row>
      <xdr:rowOff>95250</xdr:rowOff>
    </xdr:from>
    <xdr:to>
      <xdr:col>13</xdr:col>
      <xdr:colOff>514350</xdr:colOff>
      <xdr:row>27</xdr:row>
      <xdr:rowOff>66675</xdr:rowOff>
    </xdr:to>
    <xdr:graphicFrame macro="">
      <xdr:nvGraphicFramePr>
        <xdr:cNvPr id="317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kfreitas\Downloads\Mini-Sentinel_Summary-Table-Report_MSY3_STR103_Selected-Biological-Generic-Drugs_0%20(3).xls" TargetMode="External"/><Relationship Id="rId1" Type="http://schemas.openxmlformats.org/officeDocument/2006/relationships/pivotCacheRecords" Target="pivotCacheRecords6.xml"/></Relationships>
</file>

<file path=xl/pivotCache/pivotCacheDefinition1.xml><?xml version="1.0" encoding="utf-8"?>
<pivotCacheDefinition xmlns="http://schemas.openxmlformats.org/spreadsheetml/2006/main" xmlns:r="http://schemas.openxmlformats.org/officeDocument/2006/relationships" r:id="rId1" refreshedBy="ltrebino" refreshedDate="41135.655516203704" createdVersion="1" refreshedVersion="3" recordCount="195" upgradeOnRefresh="1">
  <cacheSource type="worksheet">
    <worksheetSource ref="A1:L196" sheet="Data" r:id="rId2"/>
  </cacheSource>
  <cacheFields count="17">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 name="daypu" numFmtId="0" formula="'Days Supply'/Users" databaseField="0"/>
    <cacheField name="disppu" numFmtId="0" formula="Dispensings/Users" databaseField="0"/>
    <cacheField name="dpd" numFmtId="0" formula="'Days Supply'/Dispensings"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trebino" refreshedDate="41135.659729976855" createdVersion="1" refreshedVersion="3" recordCount="195" upgradeOnRefresh="1">
  <cacheSource type="worksheet">
    <worksheetSource ref="A1:L196" sheet="Data" r:id="rId2"/>
  </cacheSource>
  <cacheFields count="17">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 name="daypu" numFmtId="0" formula="'Days Supply'/Users" databaseField="0"/>
    <cacheField name="disppu" numFmtId="0" formula="Dispensings/Users" databaseField="0"/>
    <cacheField name="dpd" numFmtId="0" formula="'Days Supply'/Dispensings" databaseField="0"/>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ltrebino" refreshedDate="41135.661028356481" createdVersion="1" refreshedVersion="3" recordCount="195" upgradeOnRefresh="1">
  <cacheSource type="worksheet">
    <worksheetSource ref="A1:L196" sheet="Data" r:id="rId2"/>
  </cacheSource>
  <cacheFields count="17">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 name="daypu" numFmtId="0" formula="'Days Supply'/Users" databaseField="0"/>
    <cacheField name="disppu" numFmtId="0" formula="Dispensings/Users" databaseField="0"/>
    <cacheField name="dpd" numFmtId="0" formula="'Days Supply'/Dispensings" databaseField="0"/>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ltrebino" refreshedDate="41135.661333217591" createdVersion="1" refreshedVersion="3" recordCount="195" upgradeOnRefresh="1">
  <cacheSource type="worksheet">
    <worksheetSource ref="A1:L196" sheet="Data" r:id="rId2"/>
  </cacheSource>
  <cacheFields count="17">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 name="daypu" numFmtId="0" formula="'Days Supply'/Users" databaseField="0"/>
    <cacheField name="disppu" numFmtId="0" formula="Dispensings/Users" databaseField="0"/>
    <cacheField name="dpd" numFmtId="0" formula="'Days Supply'/Dispensings" databaseField="0"/>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ltrebino" refreshedDate="41135.664174999998" createdVersion="1" refreshedVersion="3" recordCount="195" upgradeOnRefresh="1">
  <cacheSource type="worksheet">
    <worksheetSource ref="A1:L196" sheet="Data" r:id="rId2"/>
  </cacheSource>
  <cacheFields count="14">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ltrebino" refreshedDate="41135.67597152778" createdVersion="1" refreshedVersion="3" recordCount="195" upgradeOnRefresh="1">
  <cacheSource type="worksheet">
    <worksheetSource ref="A1:L196" sheet="Data" r:id="rId2"/>
  </cacheSource>
  <cacheFields count="14">
    <cacheField name="Data Partner ID" numFmtId="0">
      <sharedItems containsSemiMixedTypes="0" containsString="0" containsNumber="1" containsInteger="1" minValue="1" maxValue="33"/>
    </cacheField>
    <cacheField name="Period" numFmtId="0">
      <sharedItems containsSemiMixedTypes="0" containsString="0" containsNumber="1" containsInteger="1" minValue="2010" maxValue="2010"/>
    </cacheField>
    <cacheField name="Sex" numFmtId="0">
      <sharedItems/>
    </cacheField>
    <cacheField name="Age Group" numFmtId="0">
      <sharedItems/>
    </cacheField>
    <cacheField name="Generic Name" numFmtId="0">
      <sharedItems containsBlank="1" count="16">
        <s v="EPOETIN ALFA"/>
        <s v="DARBEPOETIN ALFA IN ALBUMIN SOLUTION"/>
        <s v="DARBEPOETIN ALFA IN POLYSORBATE"/>
        <s v="INTERFERON BETA-1A"/>
        <s v="INTERFERON BETA-1A/ALBUMIN"/>
        <s v="INTERFERON BETA-1B"/>
        <s v="PEGFILGRASTIM"/>
        <s v="SOMATROPIN"/>
        <s v="RITUXIMAB"/>
        <s v="INFLIXIMAB"/>
        <s v="ADALIMUMAB"/>
        <s v="TRASTUZUMAB"/>
        <s v="FILGRASTIM"/>
        <m u="1"/>
        <s v="DARBEPOETIN ALFA IN POLYSORBAT" u="1"/>
        <s v="DARBEPOETIN ALFA IN ALBUMN SOL" u="1"/>
      </sharedItems>
    </cacheField>
    <cacheField name="Dispensings" numFmtId="0">
      <sharedItems containsSemiMixedTypes="0" containsString="0" containsNumber="1" containsInteger="1" minValue="0" maxValue="20120"/>
    </cacheField>
    <cacheField name="Users" numFmtId="0">
      <sharedItems containsSemiMixedTypes="0" containsString="0" containsNumber="1" containsInteger="1" minValue="0" maxValue="3755"/>
    </cacheField>
    <cacheField name="Days Supply" numFmtId="0">
      <sharedItems containsSemiMixedTypes="0" containsString="0" containsNumber="1" containsInteger="1" minValue="0" maxValue="589329"/>
    </cacheField>
    <cacheField name="Total Enrollment" numFmtId="0">
      <sharedItems containsSemiMixedTypes="0" containsString="0" containsNumber="1" containsInteger="1" minValue="35656" maxValue="12977653"/>
    </cacheField>
    <cacheField name="Prevalence Rate (Users per 1000 enrollees)" numFmtId="0">
      <sharedItems containsSemiMixedTypes="0" containsString="0" containsNumber="1" minValue="0" maxValue="4.3"/>
    </cacheField>
    <cacheField name="Dispensing Rate (Dispensings per 1000 enrollees)" numFmtId="0">
      <sharedItems containsSemiMixedTypes="0" containsString="0" containsNumber="1" minValue="0" maxValue="23.8"/>
    </cacheField>
    <cacheField name="Days Per Dispensing" numFmtId="0">
      <sharedItems containsSemiMixedTypes="0" containsString="0" containsNumber="1" minValue="0" maxValue="50.8"/>
    </cacheField>
    <cacheField name="Days Per user" numFmtId="0">
      <sharedItems containsSemiMixedTypes="0" containsString="0" containsNumber="1" minValue="0" maxValue="365.7"/>
    </cacheField>
    <cacheField name="prevrate" numFmtId="0" formula="Users/'Total Enrollment'*1000"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Cache/pivotCacheRecords2.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Cache/pivotCacheRecords3.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Cache/pivotCacheRecords4.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Cache/pivotCacheRecords5.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Cache/pivotCacheRecords6.xml><?xml version="1.0" encoding="utf-8"?>
<pivotCacheRecords xmlns="http://schemas.openxmlformats.org/spreadsheetml/2006/main" xmlns:r="http://schemas.openxmlformats.org/officeDocument/2006/relationships" count="195">
  <r>
    <n v="1"/>
    <n v="2010"/>
    <s v="All"/>
    <s v=" 0+"/>
    <x v="0"/>
    <n v="1077"/>
    <n v="169"/>
    <n v="29009"/>
    <n v="686985"/>
    <n v="0.2"/>
    <n v="1.6"/>
    <n v="26.9"/>
    <n v="171.7"/>
  </r>
  <r>
    <n v="1"/>
    <n v="2010"/>
    <s v="All"/>
    <s v=" 0+"/>
    <x v="1"/>
    <n v="0"/>
    <n v="0"/>
    <n v="0"/>
    <n v="686985"/>
    <n v="0"/>
    <n v="0"/>
    <n v="0"/>
    <n v="0"/>
  </r>
  <r>
    <n v="1"/>
    <n v="2010"/>
    <s v="All"/>
    <s v=" 0+"/>
    <x v="2"/>
    <n v="258"/>
    <n v="46"/>
    <n v="6833"/>
    <n v="686985"/>
    <n v="0.1"/>
    <n v="0.4"/>
    <n v="26.5"/>
    <n v="148.5"/>
  </r>
  <r>
    <n v="1"/>
    <n v="2010"/>
    <s v="All"/>
    <s v=" 0+"/>
    <x v="3"/>
    <n v="3342"/>
    <n v="258"/>
    <n v="94355"/>
    <n v="686985"/>
    <n v="0.4"/>
    <n v="4.9000000000000004"/>
    <n v="28.2"/>
    <n v="365.7"/>
  </r>
  <r>
    <n v="1"/>
    <n v="2010"/>
    <s v="All"/>
    <s v=" 0+"/>
    <x v="4"/>
    <n v="2446"/>
    <n v="213"/>
    <n v="68712"/>
    <n v="686985"/>
    <n v="0.3"/>
    <n v="3.6"/>
    <n v="28.1"/>
    <n v="322.60000000000002"/>
  </r>
  <r>
    <n v="1"/>
    <n v="2010"/>
    <s v="All"/>
    <s v=" 0+"/>
    <x v="5"/>
    <n v="1577"/>
    <n v="131"/>
    <n v="44184"/>
    <n v="686985"/>
    <n v="0.2"/>
    <n v="2.2999999999999998"/>
    <n v="28"/>
    <n v="337.3"/>
  </r>
  <r>
    <n v="1"/>
    <n v="2010"/>
    <s v="All"/>
    <s v=" 0+"/>
    <x v="6"/>
    <n v="793"/>
    <n v="177"/>
    <n v="14848"/>
    <n v="686985"/>
    <n v="0.3"/>
    <n v="1.2"/>
    <n v="18.7"/>
    <n v="83.9"/>
  </r>
  <r>
    <n v="1"/>
    <n v="2010"/>
    <s v="All"/>
    <s v=" 0+"/>
    <x v="7"/>
    <n v="2909"/>
    <n v="232"/>
    <n v="80410"/>
    <n v="686985"/>
    <n v="0.3"/>
    <n v="4.2"/>
    <n v="27.6"/>
    <n v="346.6"/>
  </r>
  <r>
    <n v="1"/>
    <n v="2010"/>
    <s v="All"/>
    <s v=" 0+"/>
    <x v="8"/>
    <n v="0"/>
    <n v="0"/>
    <n v="0"/>
    <n v="686985"/>
    <n v="0"/>
    <n v="0"/>
    <n v="0"/>
    <n v="0"/>
  </r>
  <r>
    <n v="1"/>
    <n v="2010"/>
    <s v="All"/>
    <s v=" 0+"/>
    <x v="9"/>
    <n v="460"/>
    <n v="56"/>
    <n v="13356"/>
    <n v="686985"/>
    <n v="0.1"/>
    <n v="0.7"/>
    <n v="29"/>
    <n v="238.5"/>
  </r>
  <r>
    <n v="1"/>
    <n v="2010"/>
    <s v="All"/>
    <s v=" 0+"/>
    <x v="10"/>
    <n v="9757"/>
    <n v="884"/>
    <n v="275092"/>
    <n v="686985"/>
    <n v="1.3"/>
    <n v="14.2"/>
    <n v="28.2"/>
    <n v="311.2"/>
  </r>
  <r>
    <n v="1"/>
    <n v="2010"/>
    <s v="All"/>
    <s v=" 0+"/>
    <x v="11"/>
    <n v="0"/>
    <n v="0"/>
    <n v="0"/>
    <n v="686985"/>
    <n v="0"/>
    <n v="0"/>
    <n v="0"/>
    <n v="0"/>
  </r>
  <r>
    <n v="1"/>
    <n v="2010"/>
    <s v="All"/>
    <s v=" 0+"/>
    <x v="12"/>
    <n v="556"/>
    <n v="163"/>
    <n v="9034"/>
    <n v="686985"/>
    <n v="0.2"/>
    <n v="0.8"/>
    <n v="16.2"/>
    <n v="55.4"/>
  </r>
  <r>
    <n v="2"/>
    <n v="2010"/>
    <s v="All"/>
    <s v=" 0+"/>
    <x v="0"/>
    <n v="2399"/>
    <n v="776"/>
    <n v="64956"/>
    <n v="12977653"/>
    <n v="0.1"/>
    <n v="0.2"/>
    <n v="27.1"/>
    <n v="83.7"/>
  </r>
  <r>
    <n v="2"/>
    <n v="2010"/>
    <s v="All"/>
    <s v=" 0+"/>
    <x v="1"/>
    <n v="2"/>
    <n v="1"/>
    <n v="56"/>
    <n v="12977653"/>
    <n v="0"/>
    <n v="0"/>
    <n v="28"/>
    <n v="56"/>
  </r>
  <r>
    <n v="2"/>
    <n v="2010"/>
    <s v="All"/>
    <s v=" 0+"/>
    <x v="2"/>
    <n v="923"/>
    <n v="309"/>
    <n v="22679"/>
    <n v="12977653"/>
    <n v="0"/>
    <n v="0.1"/>
    <n v="24.6"/>
    <n v="73.400000000000006"/>
  </r>
  <r>
    <n v="2"/>
    <n v="2010"/>
    <s v="All"/>
    <s v=" 0+"/>
    <x v="3"/>
    <n v="4730"/>
    <n v="920"/>
    <n v="193528"/>
    <n v="12977653"/>
    <n v="0.1"/>
    <n v="0.4"/>
    <n v="40.9"/>
    <n v="210.4"/>
  </r>
  <r>
    <n v="2"/>
    <n v="2010"/>
    <s v="All"/>
    <s v=" 0+"/>
    <x v="4"/>
    <n v="4337"/>
    <n v="908"/>
    <n v="174840"/>
    <n v="12977653"/>
    <n v="0.1"/>
    <n v="0.3"/>
    <n v="40.299999999999997"/>
    <n v="192.6"/>
  </r>
  <r>
    <n v="2"/>
    <n v="2010"/>
    <s v="All"/>
    <s v=" 0+"/>
    <x v="5"/>
    <n v="2531"/>
    <n v="469"/>
    <n v="95729"/>
    <n v="12977653"/>
    <n v="0"/>
    <n v="0.2"/>
    <n v="37.799999999999997"/>
    <n v="204.1"/>
  </r>
  <r>
    <n v="2"/>
    <n v="2010"/>
    <s v="All"/>
    <s v=" 0+"/>
    <x v="6"/>
    <n v="825"/>
    <n v="316"/>
    <n v="18441"/>
    <n v="12977653"/>
    <n v="0"/>
    <n v="0.1"/>
    <n v="22.4"/>
    <n v="58.4"/>
  </r>
  <r>
    <n v="2"/>
    <n v="2010"/>
    <s v="All"/>
    <s v=" 0+"/>
    <x v="7"/>
    <n v="4695"/>
    <n v="1222"/>
    <n v="201726"/>
    <n v="12977653"/>
    <n v="0.1"/>
    <n v="0.4"/>
    <n v="43"/>
    <n v="165.1"/>
  </r>
  <r>
    <n v="2"/>
    <n v="2010"/>
    <s v="All"/>
    <s v=" 0+"/>
    <x v="8"/>
    <n v="84"/>
    <n v="42"/>
    <n v="2239"/>
    <n v="12977653"/>
    <n v="0"/>
    <n v="0"/>
    <n v="26.7"/>
    <n v="53.3"/>
  </r>
  <r>
    <n v="2"/>
    <n v="2010"/>
    <s v="All"/>
    <s v=" 0+"/>
    <x v="9"/>
    <n v="543"/>
    <n v="146"/>
    <n v="25534"/>
    <n v="12977653"/>
    <n v="0"/>
    <n v="0"/>
    <n v="47"/>
    <n v="174.9"/>
  </r>
  <r>
    <n v="2"/>
    <n v="2010"/>
    <s v="All"/>
    <s v=" 0+"/>
    <x v="10"/>
    <n v="15845"/>
    <n v="3353"/>
    <n v="574012"/>
    <n v="12977653"/>
    <n v="0.3"/>
    <n v="1.2"/>
    <n v="36.200000000000003"/>
    <n v="171.2"/>
  </r>
  <r>
    <n v="2"/>
    <n v="2010"/>
    <s v="All"/>
    <s v=" 0+"/>
    <x v="11"/>
    <n v="21"/>
    <n v="9"/>
    <n v="497"/>
    <n v="12977653"/>
    <n v="0"/>
    <n v="0"/>
    <n v="23.7"/>
    <n v="55.2"/>
  </r>
  <r>
    <n v="2"/>
    <n v="2010"/>
    <s v="All"/>
    <s v=" 0+"/>
    <x v="12"/>
    <n v="1079"/>
    <n v="488"/>
    <n v="22103"/>
    <n v="12977653"/>
    <n v="0"/>
    <n v="0.1"/>
    <n v="20.5"/>
    <n v="45.3"/>
  </r>
  <r>
    <n v="3"/>
    <n v="2010"/>
    <s v="All"/>
    <s v=" 0+"/>
    <x v="0"/>
    <n v="492"/>
    <n v="115"/>
    <n v="11371"/>
    <n v="553651"/>
    <n v="0.2"/>
    <n v="0.9"/>
    <n v="23.1"/>
    <n v="98.9"/>
  </r>
  <r>
    <n v="3"/>
    <n v="2010"/>
    <s v="All"/>
    <s v=" 0+"/>
    <x v="1"/>
    <n v="0"/>
    <n v="0"/>
    <n v="0"/>
    <n v="553651"/>
    <n v="0"/>
    <n v="0"/>
    <n v="0"/>
    <n v="0"/>
  </r>
  <r>
    <n v="3"/>
    <n v="2010"/>
    <s v="All"/>
    <s v=" 0+"/>
    <x v="2"/>
    <n v="47"/>
    <n v="14"/>
    <n v="1359"/>
    <n v="553651"/>
    <n v="0"/>
    <n v="0.1"/>
    <n v="28.9"/>
    <n v="97.1"/>
  </r>
  <r>
    <n v="3"/>
    <n v="2010"/>
    <s v="All"/>
    <s v=" 0+"/>
    <x v="3"/>
    <n v="802"/>
    <n v="126"/>
    <n v="29364"/>
    <n v="553651"/>
    <n v="0.2"/>
    <n v="1.4"/>
    <n v="36.6"/>
    <n v="233"/>
  </r>
  <r>
    <n v="3"/>
    <n v="2010"/>
    <s v="All"/>
    <s v=" 0+"/>
    <x v="4"/>
    <n v="720"/>
    <n v="105"/>
    <n v="24346"/>
    <n v="553651"/>
    <n v="0.2"/>
    <n v="1.3"/>
    <n v="33.799999999999997"/>
    <n v="231.9"/>
  </r>
  <r>
    <n v="3"/>
    <n v="2010"/>
    <s v="All"/>
    <s v=" 0+"/>
    <x v="5"/>
    <n v="357"/>
    <n v="52"/>
    <n v="11666"/>
    <n v="553651"/>
    <n v="0.1"/>
    <n v="0.6"/>
    <n v="32.700000000000003"/>
    <n v="224.3"/>
  </r>
  <r>
    <n v="3"/>
    <n v="2010"/>
    <s v="All"/>
    <s v=" 0+"/>
    <x v="6"/>
    <n v="26"/>
    <n v="13"/>
    <n v="211"/>
    <n v="553651"/>
    <n v="0"/>
    <n v="0"/>
    <n v="8.1"/>
    <n v="16.2"/>
  </r>
  <r>
    <n v="3"/>
    <n v="2010"/>
    <s v="All"/>
    <s v=" 0+"/>
    <x v="7"/>
    <n v="308"/>
    <n v="55"/>
    <n v="9101"/>
    <n v="553651"/>
    <n v="0.1"/>
    <n v="0.6"/>
    <n v="29.5"/>
    <n v="165.5"/>
  </r>
  <r>
    <n v="3"/>
    <n v="2010"/>
    <s v="All"/>
    <s v=" 0+"/>
    <x v="8"/>
    <n v="206"/>
    <n v="31"/>
    <n v="725"/>
    <n v="553651"/>
    <n v="0.1"/>
    <n v="0.4"/>
    <n v="3.5"/>
    <n v="23.4"/>
  </r>
  <r>
    <n v="3"/>
    <n v="2010"/>
    <s v="All"/>
    <s v=" 0+"/>
    <x v="9"/>
    <n v="352"/>
    <n v="73"/>
    <n v="2009"/>
    <n v="553651"/>
    <n v="0.1"/>
    <n v="0.6"/>
    <n v="5.7"/>
    <n v="27.5"/>
  </r>
  <r>
    <n v="3"/>
    <n v="2010"/>
    <s v="All"/>
    <s v=" 0+"/>
    <x v="10"/>
    <n v="1874"/>
    <n v="344"/>
    <n v="55628"/>
    <n v="553651"/>
    <n v="0.6"/>
    <n v="3.4"/>
    <n v="29.7"/>
    <n v="161.69999999999999"/>
  </r>
  <r>
    <n v="3"/>
    <n v="2010"/>
    <s v="All"/>
    <s v=" 0+"/>
    <x v="11"/>
    <n v="280"/>
    <n v="25"/>
    <n v="470"/>
    <n v="553651"/>
    <n v="0"/>
    <n v="0.5"/>
    <n v="1.7"/>
    <n v="18.8"/>
  </r>
  <r>
    <n v="3"/>
    <n v="2010"/>
    <s v="All"/>
    <s v=" 0+"/>
    <x v="12"/>
    <n v="488"/>
    <n v="162"/>
    <n v="5807"/>
    <n v="553651"/>
    <n v="0.3"/>
    <n v="0.9"/>
    <n v="11.9"/>
    <n v="35.799999999999997"/>
  </r>
  <r>
    <n v="5"/>
    <n v="2010"/>
    <s v="All"/>
    <s v=" 0+"/>
    <x v="0"/>
    <n v="110"/>
    <n v="27"/>
    <n v="2551"/>
    <n v="35656"/>
    <n v="0.8"/>
    <n v="3.1"/>
    <n v="23.2"/>
    <n v="94.5"/>
  </r>
  <r>
    <n v="5"/>
    <n v="2010"/>
    <s v="All"/>
    <s v=" 0+"/>
    <x v="1"/>
    <n v="0"/>
    <n v="0"/>
    <n v="0"/>
    <n v="35656"/>
    <n v="0"/>
    <n v="0"/>
    <n v="0"/>
    <n v="0"/>
  </r>
  <r>
    <n v="5"/>
    <n v="2010"/>
    <s v="All"/>
    <s v=" 0+"/>
    <x v="2"/>
    <n v="138"/>
    <n v="46"/>
    <n v="3936"/>
    <n v="35656"/>
    <n v="1.3"/>
    <n v="3.9"/>
    <n v="28.5"/>
    <n v="85.6"/>
  </r>
  <r>
    <n v="5"/>
    <n v="2010"/>
    <s v="All"/>
    <s v=" 0+"/>
    <x v="3"/>
    <n v="374"/>
    <n v="52"/>
    <n v="10364"/>
    <n v="35656"/>
    <n v="1.5"/>
    <n v="10.5"/>
    <n v="27.7"/>
    <n v="199.3"/>
  </r>
  <r>
    <n v="5"/>
    <n v="2010"/>
    <s v="All"/>
    <s v=" 0+"/>
    <x v="4"/>
    <n v="293"/>
    <n v="37"/>
    <n v="8157"/>
    <n v="35656"/>
    <n v="1"/>
    <n v="8.1999999999999993"/>
    <n v="27.8"/>
    <n v="220.5"/>
  </r>
  <r>
    <n v="5"/>
    <n v="2010"/>
    <s v="All"/>
    <s v=" 0+"/>
    <x v="5"/>
    <n v="72"/>
    <n v="21"/>
    <n v="2028"/>
    <n v="35656"/>
    <n v="0.6"/>
    <n v="2"/>
    <n v="28.2"/>
    <n v="96.6"/>
  </r>
  <r>
    <n v="5"/>
    <n v="2010"/>
    <s v="All"/>
    <s v=" 0+"/>
    <x v="6"/>
    <n v="8"/>
    <n v="4"/>
    <n v="154"/>
    <n v="35656"/>
    <n v="0.1"/>
    <n v="0.2"/>
    <n v="19.2"/>
    <n v="38.5"/>
  </r>
  <r>
    <n v="5"/>
    <n v="2010"/>
    <s v="All"/>
    <s v=" 0+"/>
    <x v="7"/>
    <n v="110"/>
    <n v="15"/>
    <n v="3222"/>
    <n v="35656"/>
    <n v="0.4"/>
    <n v="3.1"/>
    <n v="29.3"/>
    <n v="214.8"/>
  </r>
  <r>
    <n v="5"/>
    <n v="2010"/>
    <s v="All"/>
    <s v=" 0+"/>
    <x v="8"/>
    <n v="0"/>
    <n v="0"/>
    <n v="0"/>
    <n v="35656"/>
    <n v="0"/>
    <n v="0"/>
    <n v="0"/>
    <n v="0"/>
  </r>
  <r>
    <n v="5"/>
    <n v="2010"/>
    <s v="All"/>
    <s v=" 0+"/>
    <x v="9"/>
    <n v="258"/>
    <n v="51"/>
    <n v="7171"/>
    <n v="35656"/>
    <n v="1.4"/>
    <n v="7.2"/>
    <n v="27.8"/>
    <n v="140.6"/>
  </r>
  <r>
    <n v="5"/>
    <n v="2010"/>
    <s v="All"/>
    <s v=" 0+"/>
    <x v="10"/>
    <n v="849"/>
    <n v="122"/>
    <n v="23870"/>
    <n v="35656"/>
    <n v="3.4"/>
    <n v="23.8"/>
    <n v="28.1"/>
    <n v="195.7"/>
  </r>
  <r>
    <n v="5"/>
    <n v="2010"/>
    <s v="All"/>
    <s v=" 0+"/>
    <x v="11"/>
    <n v="0"/>
    <n v="0"/>
    <n v="0"/>
    <n v="35656"/>
    <n v="0"/>
    <n v="0"/>
    <n v="0"/>
    <n v="0"/>
  </r>
  <r>
    <n v="5"/>
    <n v="2010"/>
    <s v="All"/>
    <s v=" 0+"/>
    <x v="12"/>
    <n v="433"/>
    <n v="154"/>
    <n v="4216"/>
    <n v="35656"/>
    <n v="4.3"/>
    <n v="12.1"/>
    <n v="9.6999999999999993"/>
    <n v="27.4"/>
  </r>
  <r>
    <n v="6"/>
    <n v="2010"/>
    <s v="All"/>
    <s v=" 0+"/>
    <x v="0"/>
    <n v="158"/>
    <n v="34"/>
    <n v="4400"/>
    <n v="201069"/>
    <n v="0.2"/>
    <n v="0.8"/>
    <n v="27.8"/>
    <n v="129.4"/>
  </r>
  <r>
    <n v="6"/>
    <n v="2010"/>
    <s v="All"/>
    <s v=" 0+"/>
    <x v="1"/>
    <n v="0"/>
    <n v="0"/>
    <n v="0"/>
    <n v="201069"/>
    <n v="0"/>
    <n v="0"/>
    <n v="0"/>
    <n v="0"/>
  </r>
  <r>
    <n v="6"/>
    <n v="2010"/>
    <s v="All"/>
    <s v=" 0+"/>
    <x v="2"/>
    <n v="44"/>
    <n v="17"/>
    <n v="1224"/>
    <n v="201069"/>
    <n v="0.1"/>
    <n v="0.2"/>
    <n v="27.8"/>
    <n v="72"/>
  </r>
  <r>
    <n v="6"/>
    <n v="2010"/>
    <s v="All"/>
    <s v=" 0+"/>
    <x v="3"/>
    <n v="162"/>
    <n v="21"/>
    <n v="5562"/>
    <n v="201069"/>
    <n v="0.1"/>
    <n v="0.8"/>
    <n v="34.299999999999997"/>
    <n v="264.89999999999998"/>
  </r>
  <r>
    <n v="6"/>
    <n v="2010"/>
    <s v="All"/>
    <s v=" 0+"/>
    <x v="4"/>
    <n v="332"/>
    <n v="33"/>
    <n v="9482"/>
    <n v="201069"/>
    <n v="0.2"/>
    <n v="1.7"/>
    <n v="28.6"/>
    <n v="287.3"/>
  </r>
  <r>
    <n v="6"/>
    <n v="2010"/>
    <s v="All"/>
    <s v=" 0+"/>
    <x v="5"/>
    <n v="152"/>
    <n v="12"/>
    <n v="4294"/>
    <n v="201069"/>
    <n v="0.1"/>
    <n v="0.8"/>
    <n v="28.2"/>
    <n v="357.8"/>
  </r>
  <r>
    <n v="6"/>
    <n v="2010"/>
    <s v="All"/>
    <s v=" 0+"/>
    <x v="6"/>
    <n v="24"/>
    <n v="7"/>
    <n v="205"/>
    <n v="201069"/>
    <n v="0"/>
    <n v="0.1"/>
    <n v="8.5"/>
    <n v="29.3"/>
  </r>
  <r>
    <n v="6"/>
    <n v="2010"/>
    <s v="All"/>
    <s v=" 0+"/>
    <x v="7"/>
    <n v="333"/>
    <n v="41"/>
    <n v="10528"/>
    <n v="201069"/>
    <n v="0.2"/>
    <n v="1.7"/>
    <n v="31.6"/>
    <n v="256.8"/>
  </r>
  <r>
    <n v="6"/>
    <n v="2010"/>
    <s v="All"/>
    <s v=" 0+"/>
    <x v="8"/>
    <n v="2"/>
    <n v="1"/>
    <n v="58"/>
    <n v="201069"/>
    <n v="0"/>
    <n v="0"/>
    <n v="29"/>
    <n v="58"/>
  </r>
  <r>
    <n v="6"/>
    <n v="2010"/>
    <s v="All"/>
    <s v=" 0+"/>
    <x v="9"/>
    <n v="24"/>
    <n v="4"/>
    <n v="1218"/>
    <n v="201069"/>
    <n v="0"/>
    <n v="0.1"/>
    <n v="50.8"/>
    <n v="304.5"/>
  </r>
  <r>
    <n v="6"/>
    <n v="2010"/>
    <s v="All"/>
    <s v=" 0+"/>
    <x v="10"/>
    <n v="763"/>
    <n v="106"/>
    <n v="22167"/>
    <n v="201069"/>
    <n v="0.5"/>
    <n v="3.8"/>
    <n v="29.1"/>
    <n v="209.1"/>
  </r>
  <r>
    <n v="6"/>
    <n v="2010"/>
    <s v="All"/>
    <s v=" 0+"/>
    <x v="11"/>
    <n v="0"/>
    <n v="0"/>
    <n v="0"/>
    <n v="201069"/>
    <n v="0"/>
    <n v="0"/>
    <n v="0"/>
    <n v="0"/>
  </r>
  <r>
    <n v="6"/>
    <n v="2010"/>
    <s v="All"/>
    <s v=" 0+"/>
    <x v="12"/>
    <n v="119"/>
    <n v="18"/>
    <n v="3386"/>
    <n v="201069"/>
    <n v="0.1"/>
    <n v="0.6"/>
    <n v="28.5"/>
    <n v="188.1"/>
  </r>
  <r>
    <n v="8"/>
    <n v="2010"/>
    <s v="All"/>
    <s v=" 0+"/>
    <x v="0"/>
    <n v="217"/>
    <n v="35"/>
    <n v="4663"/>
    <n v="599315"/>
    <n v="0.1"/>
    <n v="0.4"/>
    <n v="21.5"/>
    <n v="133.19999999999999"/>
  </r>
  <r>
    <n v="8"/>
    <n v="2010"/>
    <s v="All"/>
    <s v=" 0+"/>
    <x v="1"/>
    <n v="0"/>
    <n v="0"/>
    <n v="0"/>
    <n v="599315"/>
    <n v="0"/>
    <n v="0"/>
    <n v="0"/>
    <n v="0"/>
  </r>
  <r>
    <n v="8"/>
    <n v="2010"/>
    <s v="All"/>
    <s v=" 0+"/>
    <x v="2"/>
    <n v="156"/>
    <n v="22"/>
    <n v="3041"/>
    <n v="599315"/>
    <n v="0"/>
    <n v="0.3"/>
    <n v="19.5"/>
    <n v="138.19999999999999"/>
  </r>
  <r>
    <n v="8"/>
    <n v="2010"/>
    <s v="All"/>
    <s v=" 0+"/>
    <x v="3"/>
    <n v="707"/>
    <n v="70"/>
    <n v="19818"/>
    <n v="599315"/>
    <n v="0.1"/>
    <n v="1.2"/>
    <n v="28"/>
    <n v="283.10000000000002"/>
  </r>
  <r>
    <n v="8"/>
    <n v="2010"/>
    <s v="All"/>
    <s v=" 0+"/>
    <x v="4"/>
    <n v="1416"/>
    <n v="148"/>
    <n v="39642"/>
    <n v="599315"/>
    <n v="0.2"/>
    <n v="2.4"/>
    <n v="28"/>
    <n v="267.89999999999998"/>
  </r>
  <r>
    <n v="8"/>
    <n v="2010"/>
    <s v="All"/>
    <s v=" 0+"/>
    <x v="5"/>
    <n v="554"/>
    <n v="60"/>
    <n v="15512"/>
    <n v="599315"/>
    <n v="0.1"/>
    <n v="0.9"/>
    <n v="28"/>
    <n v="258.5"/>
  </r>
  <r>
    <n v="8"/>
    <n v="2010"/>
    <s v="All"/>
    <s v=" 0+"/>
    <x v="6"/>
    <n v="117"/>
    <n v="32"/>
    <n v="2099"/>
    <n v="599315"/>
    <n v="0.1"/>
    <n v="0.2"/>
    <n v="17.899999999999999"/>
    <n v="65.599999999999994"/>
  </r>
  <r>
    <n v="8"/>
    <n v="2010"/>
    <s v="All"/>
    <s v=" 0+"/>
    <x v="7"/>
    <n v="916"/>
    <n v="137"/>
    <n v="25202"/>
    <n v="599315"/>
    <n v="0.2"/>
    <n v="1.5"/>
    <n v="27.5"/>
    <n v="184"/>
  </r>
  <r>
    <n v="8"/>
    <n v="2010"/>
    <s v="All"/>
    <s v=" 0+"/>
    <x v="8"/>
    <n v="0"/>
    <n v="0"/>
    <n v="0"/>
    <n v="599315"/>
    <n v="0"/>
    <n v="0"/>
    <n v="0"/>
    <n v="0"/>
  </r>
  <r>
    <n v="8"/>
    <n v="2010"/>
    <s v="All"/>
    <s v=" 0+"/>
    <x v="9"/>
    <n v="0"/>
    <n v="0"/>
    <n v="0"/>
    <n v="599315"/>
    <n v="0"/>
    <n v="0"/>
    <n v="0"/>
    <n v="0"/>
  </r>
  <r>
    <n v="8"/>
    <n v="2010"/>
    <s v="All"/>
    <s v=" 0+"/>
    <x v="10"/>
    <n v="3534"/>
    <n v="426"/>
    <n v="98306"/>
    <n v="599315"/>
    <n v="0.7"/>
    <n v="5.9"/>
    <n v="27.8"/>
    <n v="230.8"/>
  </r>
  <r>
    <n v="8"/>
    <n v="2010"/>
    <s v="All"/>
    <s v=" 0+"/>
    <x v="11"/>
    <n v="0"/>
    <n v="0"/>
    <n v="0"/>
    <n v="599315"/>
    <n v="0"/>
    <n v="0"/>
    <n v="0"/>
    <n v="0"/>
  </r>
  <r>
    <n v="8"/>
    <n v="2010"/>
    <s v="All"/>
    <s v=" 0+"/>
    <x v="12"/>
    <n v="150"/>
    <n v="52"/>
    <n v="2251"/>
    <n v="599315"/>
    <n v="0.1"/>
    <n v="0.3"/>
    <n v="15"/>
    <n v="43.3"/>
  </r>
  <r>
    <n v="9"/>
    <n v="2010"/>
    <s v="All"/>
    <s v=" 0+"/>
    <x v="0"/>
    <n v="5284"/>
    <n v="1762"/>
    <n v="98730"/>
    <n v="4578763"/>
    <n v="0.4"/>
    <n v="1.2"/>
    <n v="18.7"/>
    <n v="56"/>
  </r>
  <r>
    <n v="9"/>
    <n v="2010"/>
    <s v="All"/>
    <s v=" 0+"/>
    <x v="1"/>
    <n v="1"/>
    <n v="1"/>
    <n v="14"/>
    <n v="4578763"/>
    <n v="0"/>
    <n v="0"/>
    <n v="14"/>
    <n v="14"/>
  </r>
  <r>
    <n v="9"/>
    <n v="2010"/>
    <s v="All"/>
    <s v=" 0+"/>
    <x v="2"/>
    <n v="1562"/>
    <n v="546"/>
    <n v="21338"/>
    <n v="4578763"/>
    <n v="0.1"/>
    <n v="0.3"/>
    <n v="13.7"/>
    <n v="39.1"/>
  </r>
  <r>
    <n v="9"/>
    <n v="2010"/>
    <s v="All"/>
    <s v=" 0+"/>
    <x v="3"/>
    <n v="2964"/>
    <n v="524"/>
    <n v="83449"/>
    <n v="4578763"/>
    <n v="0.1"/>
    <n v="0.6"/>
    <n v="28.2"/>
    <n v="159.30000000000001"/>
  </r>
  <r>
    <n v="9"/>
    <n v="2010"/>
    <s v="All"/>
    <s v=" 0+"/>
    <x v="4"/>
    <n v="2618"/>
    <n v="593"/>
    <n v="72540"/>
    <n v="4578763"/>
    <n v="0.1"/>
    <n v="0.6"/>
    <n v="27.7"/>
    <n v="122.3"/>
  </r>
  <r>
    <n v="9"/>
    <n v="2010"/>
    <s v="All"/>
    <s v=" 0+"/>
    <x v="5"/>
    <n v="1742"/>
    <n v="355"/>
    <n v="48754"/>
    <n v="4578763"/>
    <n v="0.1"/>
    <n v="0.4"/>
    <n v="28"/>
    <n v="137.30000000000001"/>
  </r>
  <r>
    <n v="9"/>
    <n v="2010"/>
    <s v="All"/>
    <s v=" 0+"/>
    <x v="6"/>
    <n v="200"/>
    <n v="93"/>
    <n v="3994"/>
    <n v="4578763"/>
    <n v="0"/>
    <n v="0"/>
    <n v="20"/>
    <n v="42.9"/>
  </r>
  <r>
    <n v="9"/>
    <n v="2010"/>
    <s v="All"/>
    <s v=" 0+"/>
    <x v="7"/>
    <n v="1292"/>
    <n v="248"/>
    <n v="35147"/>
    <n v="4578763"/>
    <n v="0.1"/>
    <n v="0.3"/>
    <n v="27.2"/>
    <n v="141.69999999999999"/>
  </r>
  <r>
    <n v="9"/>
    <n v="2010"/>
    <s v="All"/>
    <s v=" 0+"/>
    <x v="8"/>
    <n v="163"/>
    <n v="57"/>
    <n v="3151"/>
    <n v="4578763"/>
    <n v="0"/>
    <n v="0"/>
    <n v="19.3"/>
    <n v="55.3"/>
  </r>
  <r>
    <n v="9"/>
    <n v="2010"/>
    <s v="All"/>
    <s v=" 0+"/>
    <x v="9"/>
    <n v="413"/>
    <n v="114"/>
    <n v="13740"/>
    <n v="4578763"/>
    <n v="0"/>
    <n v="0.1"/>
    <n v="33.299999999999997"/>
    <n v="120.5"/>
  </r>
  <r>
    <n v="9"/>
    <n v="2010"/>
    <s v="All"/>
    <s v=" 0+"/>
    <x v="10"/>
    <n v="8527"/>
    <n v="1834"/>
    <n v="238640"/>
    <n v="4578763"/>
    <n v="0.4"/>
    <n v="1.9"/>
    <n v="28"/>
    <n v="130.1"/>
  </r>
  <r>
    <n v="9"/>
    <n v="2010"/>
    <s v="All"/>
    <s v=" 0+"/>
    <x v="11"/>
    <n v="25"/>
    <n v="9"/>
    <n v="618"/>
    <n v="4578763"/>
    <n v="0"/>
    <n v="0"/>
    <n v="24.7"/>
    <n v="68.7"/>
  </r>
  <r>
    <n v="9"/>
    <n v="2010"/>
    <s v="All"/>
    <s v=" 0+"/>
    <x v="12"/>
    <n v="517"/>
    <n v="236"/>
    <n v="8619"/>
    <n v="4578763"/>
    <n v="0.1"/>
    <n v="0.1"/>
    <n v="16.7"/>
    <n v="36.5"/>
  </r>
  <r>
    <n v="11"/>
    <n v="2010"/>
    <s v="All"/>
    <s v=" 0+"/>
    <x v="0"/>
    <n v="200"/>
    <n v="60"/>
    <n v="5533"/>
    <n v="510414"/>
    <n v="0.1"/>
    <n v="0.4"/>
    <n v="27.7"/>
    <n v="92.2"/>
  </r>
  <r>
    <n v="11"/>
    <n v="2010"/>
    <s v="All"/>
    <s v=" 0+"/>
    <x v="1"/>
    <n v="0"/>
    <n v="0"/>
    <n v="0"/>
    <n v="510414"/>
    <n v="0"/>
    <n v="0"/>
    <n v="0"/>
    <n v="0"/>
  </r>
  <r>
    <n v="11"/>
    <n v="2010"/>
    <s v="All"/>
    <s v=" 0+"/>
    <x v="2"/>
    <n v="0"/>
    <n v="0"/>
    <n v="0"/>
    <n v="510414"/>
    <n v="0"/>
    <n v="0"/>
    <n v="0"/>
    <n v="0"/>
  </r>
  <r>
    <n v="11"/>
    <n v="2010"/>
    <s v="All"/>
    <s v=" 0+"/>
    <x v="3"/>
    <n v="490"/>
    <n v="65"/>
    <n v="14616"/>
    <n v="510414"/>
    <n v="0.1"/>
    <n v="1"/>
    <n v="29.8"/>
    <n v="224.9"/>
  </r>
  <r>
    <n v="11"/>
    <n v="2010"/>
    <s v="All"/>
    <s v=" 0+"/>
    <x v="4"/>
    <n v="509"/>
    <n v="70"/>
    <n v="14936"/>
    <n v="510414"/>
    <n v="0.1"/>
    <n v="1"/>
    <n v="29.3"/>
    <n v="213.4"/>
  </r>
  <r>
    <n v="11"/>
    <n v="2010"/>
    <s v="All"/>
    <s v=" 0+"/>
    <x v="5"/>
    <n v="127"/>
    <n v="24"/>
    <n v="3916"/>
    <n v="510414"/>
    <n v="0"/>
    <n v="0.2"/>
    <n v="30.8"/>
    <n v="163.19999999999999"/>
  </r>
  <r>
    <n v="11"/>
    <n v="2010"/>
    <s v="All"/>
    <s v=" 0+"/>
    <x v="6"/>
    <n v="4"/>
    <n v="2"/>
    <n v="33"/>
    <n v="510414"/>
    <n v="0"/>
    <n v="0"/>
    <n v="8.3000000000000007"/>
    <n v="16.5"/>
  </r>
  <r>
    <n v="11"/>
    <n v="2010"/>
    <s v="All"/>
    <s v=" 0+"/>
    <x v="7"/>
    <n v="211"/>
    <n v="33"/>
    <n v="6343"/>
    <n v="510414"/>
    <n v="0.1"/>
    <n v="0.4"/>
    <n v="30.1"/>
    <n v="192.2"/>
  </r>
  <r>
    <n v="11"/>
    <n v="2010"/>
    <s v="All"/>
    <s v=" 0+"/>
    <x v="8"/>
    <n v="35"/>
    <n v="12"/>
    <n v="35"/>
    <n v="510414"/>
    <n v="0"/>
    <n v="0.1"/>
    <n v="1"/>
    <n v="2.9"/>
  </r>
  <r>
    <n v="11"/>
    <n v="2010"/>
    <s v="All"/>
    <s v=" 0+"/>
    <x v="9"/>
    <n v="568"/>
    <n v="122"/>
    <n v="594"/>
    <n v="510414"/>
    <n v="0.2"/>
    <n v="1.1000000000000001"/>
    <n v="1"/>
    <n v="4.9000000000000004"/>
  </r>
  <r>
    <n v="11"/>
    <n v="2010"/>
    <s v="All"/>
    <s v=" 0+"/>
    <x v="10"/>
    <n v="448"/>
    <n v="73"/>
    <n v="13600"/>
    <n v="510414"/>
    <n v="0.1"/>
    <n v="0.9"/>
    <n v="30.4"/>
    <n v="186.3"/>
  </r>
  <r>
    <n v="11"/>
    <n v="2010"/>
    <s v="All"/>
    <s v=" 0+"/>
    <x v="11"/>
    <n v="0"/>
    <n v="0"/>
    <n v="0"/>
    <n v="510414"/>
    <n v="0"/>
    <n v="0"/>
    <n v="0"/>
    <n v="0"/>
  </r>
  <r>
    <n v="11"/>
    <n v="2010"/>
    <s v="All"/>
    <s v=" 0+"/>
    <x v="12"/>
    <n v="355"/>
    <n v="112"/>
    <n v="3422"/>
    <n v="510414"/>
    <n v="0.2"/>
    <n v="0.7"/>
    <n v="9.6"/>
    <n v="30.6"/>
  </r>
  <r>
    <n v="12"/>
    <n v="2010"/>
    <s v="All"/>
    <s v=" 0+"/>
    <x v="0"/>
    <n v="4100"/>
    <n v="1240"/>
    <n v="111992"/>
    <n v="3121784"/>
    <n v="0.4"/>
    <n v="1.3"/>
    <n v="27.3"/>
    <n v="90.3"/>
  </r>
  <r>
    <n v="12"/>
    <n v="2010"/>
    <s v="All"/>
    <s v=" 0+"/>
    <x v="1"/>
    <n v="0"/>
    <n v="0"/>
    <n v="0"/>
    <n v="3121784"/>
    <n v="0"/>
    <n v="0"/>
    <n v="0"/>
    <n v="0"/>
  </r>
  <r>
    <n v="12"/>
    <n v="2010"/>
    <s v="All"/>
    <s v=" 0+"/>
    <x v="2"/>
    <n v="50"/>
    <n v="14"/>
    <n v="1436"/>
    <n v="3121784"/>
    <n v="0"/>
    <n v="0"/>
    <n v="28.7"/>
    <n v="102.6"/>
  </r>
  <r>
    <n v="12"/>
    <n v="2010"/>
    <s v="All"/>
    <s v=" 0+"/>
    <x v="3"/>
    <n v="2356"/>
    <n v="297"/>
    <n v="68837"/>
    <n v="3121784"/>
    <n v="0.1"/>
    <n v="0.8"/>
    <n v="29.2"/>
    <n v="231.8"/>
  </r>
  <r>
    <n v="12"/>
    <n v="2010"/>
    <s v="All"/>
    <s v=" 0+"/>
    <x v="4"/>
    <n v="727"/>
    <n v="103"/>
    <n v="20261"/>
    <n v="3121784"/>
    <n v="0"/>
    <n v="0.2"/>
    <n v="27.9"/>
    <n v="196.7"/>
  </r>
  <r>
    <n v="12"/>
    <n v="2010"/>
    <s v="All"/>
    <s v=" 0+"/>
    <x v="5"/>
    <n v="1062"/>
    <n v="163"/>
    <n v="31580"/>
    <n v="3121784"/>
    <n v="0.1"/>
    <n v="0.3"/>
    <n v="29.7"/>
    <n v="193.7"/>
  </r>
  <r>
    <n v="12"/>
    <n v="2010"/>
    <s v="All"/>
    <s v=" 0+"/>
    <x v="6"/>
    <n v="362"/>
    <n v="117"/>
    <n v="2437"/>
    <n v="3121784"/>
    <n v="0"/>
    <n v="0.1"/>
    <n v="6.7"/>
    <n v="20.8"/>
  </r>
  <r>
    <n v="12"/>
    <n v="2010"/>
    <s v="All"/>
    <s v=" 0+"/>
    <x v="7"/>
    <n v="1133"/>
    <n v="221"/>
    <n v="20659"/>
    <n v="3121784"/>
    <n v="0.1"/>
    <n v="0.4"/>
    <n v="18.2"/>
    <n v="93.5"/>
  </r>
  <r>
    <n v="12"/>
    <n v="2010"/>
    <s v="All"/>
    <s v=" 0+"/>
    <x v="8"/>
    <n v="4"/>
    <n v="2"/>
    <n v="4"/>
    <n v="3121784"/>
    <n v="0"/>
    <n v="0"/>
    <n v="1"/>
    <n v="2"/>
  </r>
  <r>
    <n v="12"/>
    <n v="2010"/>
    <s v="All"/>
    <s v=" 0+"/>
    <x v="9"/>
    <n v="192"/>
    <n v="60"/>
    <n v="660"/>
    <n v="3121784"/>
    <n v="0"/>
    <n v="0.1"/>
    <n v="3.4"/>
    <n v="11"/>
  </r>
  <r>
    <n v="12"/>
    <n v="2010"/>
    <s v="All"/>
    <s v=" 0+"/>
    <x v="10"/>
    <n v="4426"/>
    <n v="711"/>
    <n v="126933"/>
    <n v="3121784"/>
    <n v="0.2"/>
    <n v="1.4"/>
    <n v="28.7"/>
    <n v="178.5"/>
  </r>
  <r>
    <n v="12"/>
    <n v="2010"/>
    <s v="All"/>
    <s v=" 0+"/>
    <x v="11"/>
    <n v="0"/>
    <n v="0"/>
    <n v="0"/>
    <n v="3121784"/>
    <n v="0"/>
    <n v="0"/>
    <n v="0"/>
    <n v="0"/>
  </r>
  <r>
    <n v="12"/>
    <n v="2010"/>
    <s v="All"/>
    <s v=" 0+"/>
    <x v="12"/>
    <n v="3267"/>
    <n v="1022"/>
    <n v="33655"/>
    <n v="3121784"/>
    <n v="0.3"/>
    <n v="1"/>
    <n v="10.3"/>
    <n v="32.9"/>
  </r>
  <r>
    <n v="13"/>
    <n v="2010"/>
    <s v="All"/>
    <s v=" 0+"/>
    <x v="0"/>
    <n v="961"/>
    <n v="219"/>
    <n v="29514"/>
    <n v="451435"/>
    <n v="0.5"/>
    <n v="2.1"/>
    <n v="30.7"/>
    <n v="134.80000000000001"/>
  </r>
  <r>
    <n v="13"/>
    <n v="2010"/>
    <s v="All"/>
    <s v=" 0+"/>
    <x v="1"/>
    <n v="0"/>
    <n v="0"/>
    <n v="0"/>
    <n v="451435"/>
    <n v="0"/>
    <n v="0"/>
    <n v="0"/>
    <n v="0"/>
  </r>
  <r>
    <n v="13"/>
    <n v="2010"/>
    <s v="All"/>
    <s v=" 0+"/>
    <x v="2"/>
    <n v="16"/>
    <n v="5"/>
    <n v="433"/>
    <n v="451435"/>
    <n v="0"/>
    <n v="0"/>
    <n v="27.1"/>
    <n v="86.6"/>
  </r>
  <r>
    <n v="13"/>
    <n v="2010"/>
    <s v="All"/>
    <s v=" 0+"/>
    <x v="3"/>
    <n v="415"/>
    <n v="66"/>
    <n v="14674"/>
    <n v="451435"/>
    <n v="0.1"/>
    <n v="0.9"/>
    <n v="35.4"/>
    <n v="222.3"/>
  </r>
  <r>
    <n v="13"/>
    <n v="2010"/>
    <s v="All"/>
    <s v=" 0+"/>
    <x v="4"/>
    <n v="229"/>
    <n v="43"/>
    <n v="8552"/>
    <n v="451435"/>
    <n v="0.1"/>
    <n v="0.5"/>
    <n v="37.299999999999997"/>
    <n v="198.9"/>
  </r>
  <r>
    <n v="13"/>
    <n v="2010"/>
    <s v="All"/>
    <s v=" 0+"/>
    <x v="5"/>
    <n v="168"/>
    <n v="33"/>
    <n v="5627"/>
    <n v="451435"/>
    <n v="0.1"/>
    <n v="0.4"/>
    <n v="33.5"/>
    <n v="170.5"/>
  </r>
  <r>
    <n v="13"/>
    <n v="2010"/>
    <s v="All"/>
    <s v=" 0+"/>
    <x v="6"/>
    <n v="76"/>
    <n v="36"/>
    <n v="674"/>
    <n v="451435"/>
    <n v="0.1"/>
    <n v="0.2"/>
    <n v="8.9"/>
    <n v="18.7"/>
  </r>
  <r>
    <n v="13"/>
    <n v="2010"/>
    <s v="All"/>
    <s v=" 0+"/>
    <x v="7"/>
    <n v="103"/>
    <n v="29"/>
    <n v="5188"/>
    <n v="451435"/>
    <n v="0.1"/>
    <n v="0.2"/>
    <n v="50.4"/>
    <n v="178.9"/>
  </r>
  <r>
    <n v="13"/>
    <n v="2010"/>
    <s v="All"/>
    <s v=" 0+"/>
    <x v="8"/>
    <n v="440"/>
    <n v="76"/>
    <n v="652"/>
    <n v="451435"/>
    <n v="0.2"/>
    <n v="1"/>
    <n v="1.5"/>
    <n v="8.6"/>
  </r>
  <r>
    <n v="13"/>
    <n v="2010"/>
    <s v="All"/>
    <s v=" 0+"/>
    <x v="9"/>
    <n v="765"/>
    <n v="168"/>
    <n v="20245"/>
    <n v="451435"/>
    <n v="0.4"/>
    <n v="1.7"/>
    <n v="26.5"/>
    <n v="120.5"/>
  </r>
  <r>
    <n v="13"/>
    <n v="2010"/>
    <s v="All"/>
    <s v=" 0+"/>
    <x v="10"/>
    <n v="987"/>
    <n v="215"/>
    <n v="34470"/>
    <n v="451435"/>
    <n v="0.5"/>
    <n v="2.2000000000000002"/>
    <n v="34.9"/>
    <n v="160.30000000000001"/>
  </r>
  <r>
    <n v="13"/>
    <n v="2010"/>
    <s v="All"/>
    <s v=" 0+"/>
    <x v="11"/>
    <n v="417"/>
    <n v="41"/>
    <n v="416"/>
    <n v="451435"/>
    <n v="0.1"/>
    <n v="0.9"/>
    <n v="1"/>
    <n v="10.1"/>
  </r>
  <r>
    <n v="13"/>
    <n v="2010"/>
    <s v="All"/>
    <s v=" 0+"/>
    <x v="12"/>
    <n v="633"/>
    <n v="160"/>
    <n v="6420"/>
    <n v="451435"/>
    <n v="0.4"/>
    <n v="1.4"/>
    <n v="10.1"/>
    <n v="40.1"/>
  </r>
  <r>
    <n v="14"/>
    <n v="2010"/>
    <s v="All"/>
    <s v=" 0+"/>
    <x v="0"/>
    <n v="457"/>
    <n v="137"/>
    <n v="13712"/>
    <n v="219068"/>
    <n v="0.6"/>
    <n v="2.1"/>
    <n v="30"/>
    <n v="100.1"/>
  </r>
  <r>
    <n v="14"/>
    <n v="2010"/>
    <s v="All"/>
    <s v=" 0+"/>
    <x v="1"/>
    <n v="0"/>
    <n v="0"/>
    <n v="0"/>
    <n v="219068"/>
    <n v="0"/>
    <n v="0"/>
    <n v="0"/>
    <n v="0"/>
  </r>
  <r>
    <n v="14"/>
    <n v="2010"/>
    <s v="All"/>
    <s v=" 0+"/>
    <x v="2"/>
    <n v="0"/>
    <n v="0"/>
    <n v="0"/>
    <n v="219068"/>
    <n v="0"/>
    <n v="0"/>
    <n v="0"/>
    <n v="0"/>
  </r>
  <r>
    <n v="14"/>
    <n v="2010"/>
    <s v="All"/>
    <s v=" 0+"/>
    <x v="3"/>
    <n v="68"/>
    <n v="10"/>
    <n v="2396"/>
    <n v="219068"/>
    <n v="0"/>
    <n v="0.3"/>
    <n v="35.200000000000003"/>
    <n v="239.6"/>
  </r>
  <r>
    <n v="14"/>
    <n v="2010"/>
    <s v="All"/>
    <s v=" 0+"/>
    <x v="4"/>
    <n v="6"/>
    <n v="1"/>
    <n v="168"/>
    <n v="219068"/>
    <n v="0"/>
    <n v="0"/>
    <n v="28"/>
    <n v="168"/>
  </r>
  <r>
    <n v="14"/>
    <n v="2010"/>
    <s v="All"/>
    <s v=" 0+"/>
    <x v="5"/>
    <n v="18"/>
    <n v="6"/>
    <n v="744"/>
    <n v="219068"/>
    <n v="0"/>
    <n v="0.1"/>
    <n v="41.3"/>
    <n v="124"/>
  </r>
  <r>
    <n v="14"/>
    <n v="2010"/>
    <s v="All"/>
    <s v=" 0+"/>
    <x v="6"/>
    <n v="3"/>
    <n v="2"/>
    <n v="43"/>
    <n v="219068"/>
    <n v="0"/>
    <n v="0"/>
    <n v="14.3"/>
    <n v="21.5"/>
  </r>
  <r>
    <n v="14"/>
    <n v="2010"/>
    <s v="All"/>
    <s v=" 0+"/>
    <x v="7"/>
    <n v="36"/>
    <n v="8"/>
    <n v="1320"/>
    <n v="219068"/>
    <n v="0"/>
    <n v="0.2"/>
    <n v="36.700000000000003"/>
    <n v="165"/>
  </r>
  <r>
    <n v="14"/>
    <n v="2010"/>
    <s v="All"/>
    <s v=" 0+"/>
    <x v="8"/>
    <n v="0"/>
    <n v="0"/>
    <n v="0"/>
    <n v="219068"/>
    <n v="0"/>
    <n v="0"/>
    <n v="0"/>
    <n v="0"/>
  </r>
  <r>
    <n v="14"/>
    <n v="2010"/>
    <s v="All"/>
    <s v=" 0+"/>
    <x v="9"/>
    <n v="0"/>
    <n v="0"/>
    <n v="0"/>
    <n v="219068"/>
    <n v="0"/>
    <n v="0"/>
    <n v="0"/>
    <n v="0"/>
  </r>
  <r>
    <n v="14"/>
    <n v="2010"/>
    <s v="All"/>
    <s v=" 0+"/>
    <x v="10"/>
    <n v="81"/>
    <n v="22"/>
    <n v="3172"/>
    <n v="219068"/>
    <n v="0.1"/>
    <n v="0.4"/>
    <n v="39.200000000000003"/>
    <n v="144.19999999999999"/>
  </r>
  <r>
    <n v="14"/>
    <n v="2010"/>
    <s v="All"/>
    <s v=" 0+"/>
    <x v="11"/>
    <n v="0"/>
    <n v="0"/>
    <n v="0"/>
    <n v="219068"/>
    <n v="0"/>
    <n v="0"/>
    <n v="0"/>
    <n v="0"/>
  </r>
  <r>
    <n v="14"/>
    <n v="2010"/>
    <s v="All"/>
    <s v=" 0+"/>
    <x v="12"/>
    <n v="140"/>
    <n v="52"/>
    <n v="1250"/>
    <n v="219068"/>
    <n v="0.2"/>
    <n v="0.6"/>
    <n v="8.9"/>
    <n v="24"/>
  </r>
  <r>
    <n v="15"/>
    <n v="2010"/>
    <s v="All"/>
    <s v=" 0+"/>
    <x v="0"/>
    <n v="322"/>
    <n v="102"/>
    <n v="9911"/>
    <n v="232655"/>
    <n v="0.4"/>
    <n v="1.4"/>
    <n v="30.8"/>
    <n v="97.2"/>
  </r>
  <r>
    <n v="15"/>
    <n v="2010"/>
    <s v="All"/>
    <s v=" 0+"/>
    <x v="1"/>
    <n v="0"/>
    <n v="0"/>
    <n v="0"/>
    <n v="232655"/>
    <n v="0"/>
    <n v="0"/>
    <n v="0"/>
    <n v="0"/>
  </r>
  <r>
    <n v="15"/>
    <n v="2010"/>
    <s v="All"/>
    <s v=" 0+"/>
    <x v="2"/>
    <n v="3"/>
    <n v="2"/>
    <n v="90"/>
    <n v="232655"/>
    <n v="0"/>
    <n v="0"/>
    <n v="30"/>
    <n v="45"/>
  </r>
  <r>
    <n v="15"/>
    <n v="2010"/>
    <s v="All"/>
    <s v=" 0+"/>
    <x v="3"/>
    <n v="322"/>
    <n v="52"/>
    <n v="10056"/>
    <n v="232655"/>
    <n v="0.2"/>
    <n v="1.4"/>
    <n v="31.2"/>
    <n v="193.4"/>
  </r>
  <r>
    <n v="15"/>
    <n v="2010"/>
    <s v="All"/>
    <s v=" 0+"/>
    <x v="4"/>
    <n v="167"/>
    <n v="33"/>
    <n v="5878"/>
    <n v="232655"/>
    <n v="0.1"/>
    <n v="0.7"/>
    <n v="35.200000000000003"/>
    <n v="178.1"/>
  </r>
  <r>
    <n v="15"/>
    <n v="2010"/>
    <s v="All"/>
    <s v=" 0+"/>
    <x v="5"/>
    <n v="92"/>
    <n v="12"/>
    <n v="3104"/>
    <n v="232655"/>
    <n v="0.1"/>
    <n v="0.4"/>
    <n v="33.700000000000003"/>
    <n v="258.7"/>
  </r>
  <r>
    <n v="15"/>
    <n v="2010"/>
    <s v="All"/>
    <s v=" 0+"/>
    <x v="6"/>
    <n v="10"/>
    <n v="4"/>
    <n v="235"/>
    <n v="232655"/>
    <n v="0"/>
    <n v="0"/>
    <n v="23.5"/>
    <n v="58.8"/>
  </r>
  <r>
    <n v="15"/>
    <n v="2010"/>
    <s v="All"/>
    <s v=" 0+"/>
    <x v="7"/>
    <n v="122"/>
    <n v="31"/>
    <n v="4567"/>
    <n v="232655"/>
    <n v="0.1"/>
    <n v="0.5"/>
    <n v="37.4"/>
    <n v="147.30000000000001"/>
  </r>
  <r>
    <n v="15"/>
    <n v="2010"/>
    <s v="All"/>
    <s v=" 0+"/>
    <x v="8"/>
    <n v="162"/>
    <n v="33"/>
    <n v="162"/>
    <n v="232655"/>
    <n v="0.1"/>
    <n v="0.7"/>
    <n v="1"/>
    <n v="4.9000000000000004"/>
  </r>
  <r>
    <n v="15"/>
    <n v="2010"/>
    <s v="All"/>
    <s v=" 0+"/>
    <x v="9"/>
    <n v="238"/>
    <n v="45"/>
    <n v="256"/>
    <n v="232655"/>
    <n v="0.2"/>
    <n v="1"/>
    <n v="1.1000000000000001"/>
    <n v="5.7"/>
  </r>
  <r>
    <n v="15"/>
    <n v="2010"/>
    <s v="All"/>
    <s v=" 0+"/>
    <x v="10"/>
    <n v="913"/>
    <n v="165"/>
    <n v="28595"/>
    <n v="232655"/>
    <n v="0.7"/>
    <n v="3.9"/>
    <n v="31.3"/>
    <n v="173.3"/>
  </r>
  <r>
    <n v="15"/>
    <n v="2010"/>
    <s v="All"/>
    <s v=" 0+"/>
    <x v="11"/>
    <n v="166"/>
    <n v="19"/>
    <n v="166"/>
    <n v="232655"/>
    <n v="0.1"/>
    <n v="0.7"/>
    <n v="1"/>
    <n v="8.6999999999999993"/>
  </r>
  <r>
    <n v="15"/>
    <n v="2010"/>
    <s v="All"/>
    <s v=" 0+"/>
    <x v="12"/>
    <n v="351"/>
    <n v="95"/>
    <n v="4852"/>
    <n v="232655"/>
    <n v="0.4"/>
    <n v="1.5"/>
    <n v="13.8"/>
    <n v="51.1"/>
  </r>
  <r>
    <n v="20"/>
    <n v="2010"/>
    <s v="All"/>
    <s v=" 0+"/>
    <x v="0"/>
    <n v="13"/>
    <n v="3"/>
    <n v="229"/>
    <n v="84279"/>
    <n v="0"/>
    <n v="0.2"/>
    <n v="17.600000000000001"/>
    <n v="76.3"/>
  </r>
  <r>
    <n v="20"/>
    <n v="2010"/>
    <s v="All"/>
    <s v=" 0+"/>
    <x v="1"/>
    <n v="0"/>
    <n v="0"/>
    <n v="0"/>
    <n v="84279"/>
    <n v="0"/>
    <n v="0"/>
    <n v="0"/>
    <n v="0"/>
  </r>
  <r>
    <n v="20"/>
    <n v="2010"/>
    <s v="All"/>
    <s v=" 0+"/>
    <x v="2"/>
    <n v="14"/>
    <n v="5"/>
    <n v="428"/>
    <n v="84279"/>
    <n v="0.1"/>
    <n v="0.2"/>
    <n v="30.6"/>
    <n v="85.6"/>
  </r>
  <r>
    <n v="20"/>
    <n v="2010"/>
    <s v="All"/>
    <s v=" 0+"/>
    <x v="3"/>
    <n v="198"/>
    <n v="19"/>
    <n v="5544"/>
    <n v="84279"/>
    <n v="0.2"/>
    <n v="2.2999999999999998"/>
    <n v="28"/>
    <n v="291.8"/>
  </r>
  <r>
    <n v="20"/>
    <n v="2010"/>
    <s v="All"/>
    <s v=" 0+"/>
    <x v="4"/>
    <n v="184"/>
    <n v="21"/>
    <n v="5438"/>
    <n v="84279"/>
    <n v="0.2"/>
    <n v="2.2000000000000002"/>
    <n v="29.6"/>
    <n v="259"/>
  </r>
  <r>
    <n v="20"/>
    <n v="2010"/>
    <s v="All"/>
    <s v=" 0+"/>
    <x v="5"/>
    <n v="197"/>
    <n v="23"/>
    <n v="5646"/>
    <n v="84279"/>
    <n v="0.3"/>
    <n v="2.2999999999999998"/>
    <n v="28.7"/>
    <n v="245.5"/>
  </r>
  <r>
    <n v="20"/>
    <n v="2010"/>
    <s v="All"/>
    <s v=" 0+"/>
    <x v="6"/>
    <n v="20"/>
    <n v="4"/>
    <n v="74"/>
    <n v="84279"/>
    <n v="0"/>
    <n v="0.2"/>
    <n v="3.7"/>
    <n v="18.5"/>
  </r>
  <r>
    <n v="20"/>
    <n v="2010"/>
    <s v="All"/>
    <s v=" 0+"/>
    <x v="7"/>
    <n v="478"/>
    <n v="54"/>
    <n v="13472"/>
    <n v="84279"/>
    <n v="0.6"/>
    <n v="5.7"/>
    <n v="28.2"/>
    <n v="249.5"/>
  </r>
  <r>
    <n v="20"/>
    <n v="2010"/>
    <s v="All"/>
    <s v=" 0+"/>
    <x v="8"/>
    <n v="0"/>
    <n v="0"/>
    <n v="0"/>
    <n v="84279"/>
    <n v="0"/>
    <n v="0"/>
    <n v="0"/>
    <n v="0"/>
  </r>
  <r>
    <n v="20"/>
    <n v="2010"/>
    <s v="All"/>
    <s v=" 0+"/>
    <x v="9"/>
    <n v="0"/>
    <n v="0"/>
    <n v="0"/>
    <n v="84279"/>
    <n v="0"/>
    <n v="0"/>
    <n v="0"/>
    <n v="0"/>
  </r>
  <r>
    <n v="20"/>
    <n v="2010"/>
    <s v="All"/>
    <s v=" 0+"/>
    <x v="10"/>
    <n v="1036"/>
    <n v="139"/>
    <n v="29603"/>
    <n v="84279"/>
    <n v="1.6"/>
    <n v="12.3"/>
    <n v="28.6"/>
    <n v="213"/>
  </r>
  <r>
    <n v="20"/>
    <n v="2010"/>
    <s v="All"/>
    <s v=" 0+"/>
    <x v="11"/>
    <n v="0"/>
    <n v="0"/>
    <n v="0"/>
    <n v="84279"/>
    <n v="0"/>
    <n v="0"/>
    <n v="0"/>
    <n v="0"/>
  </r>
  <r>
    <n v="20"/>
    <n v="2010"/>
    <s v="All"/>
    <s v=" 0+"/>
    <x v="12"/>
    <n v="22"/>
    <n v="10"/>
    <n v="172"/>
    <n v="84279"/>
    <n v="0.1"/>
    <n v="0.3"/>
    <n v="7.8"/>
    <n v="17.2"/>
  </r>
  <r>
    <n v="30"/>
    <n v="2010"/>
    <s v="All"/>
    <s v=" 0+"/>
    <x v="0"/>
    <n v="1801"/>
    <n v="519"/>
    <n v="46123"/>
    <n v="8832176"/>
    <n v="0.1"/>
    <n v="0.2"/>
    <n v="25.6"/>
    <n v="88.9"/>
  </r>
  <r>
    <n v="30"/>
    <n v="2010"/>
    <s v="All"/>
    <s v=" 0+"/>
    <x v="1"/>
    <n v="0"/>
    <n v="0"/>
    <n v="0"/>
    <n v="8832176"/>
    <n v="0"/>
    <n v="0"/>
    <n v="0"/>
    <n v="0"/>
  </r>
  <r>
    <n v="30"/>
    <n v="2010"/>
    <s v="All"/>
    <s v=" 0+"/>
    <x v="2"/>
    <n v="613"/>
    <n v="178"/>
    <n v="14816"/>
    <n v="8832176"/>
    <n v="0"/>
    <n v="0.1"/>
    <n v="24.2"/>
    <n v="83.2"/>
  </r>
  <r>
    <n v="30"/>
    <n v="2010"/>
    <s v="All"/>
    <s v=" 0+"/>
    <x v="3"/>
    <n v="5667"/>
    <n v="895"/>
    <n v="168448"/>
    <n v="8832176"/>
    <n v="0.1"/>
    <n v="0.6"/>
    <n v="29.7"/>
    <n v="188.2"/>
  </r>
  <r>
    <n v="30"/>
    <n v="2010"/>
    <s v="All"/>
    <s v=" 0+"/>
    <x v="4"/>
    <n v="4814"/>
    <n v="857"/>
    <n v="143375"/>
    <n v="8832176"/>
    <n v="0.1"/>
    <n v="0.5"/>
    <n v="29.8"/>
    <n v="167.3"/>
  </r>
  <r>
    <n v="30"/>
    <n v="2010"/>
    <s v="All"/>
    <s v=" 0+"/>
    <x v="5"/>
    <n v="2670"/>
    <n v="447"/>
    <n v="78985"/>
    <n v="8832176"/>
    <n v="0.1"/>
    <n v="0.3"/>
    <n v="29.6"/>
    <n v="176.7"/>
  </r>
  <r>
    <n v="30"/>
    <n v="2010"/>
    <s v="All"/>
    <s v=" 0+"/>
    <x v="6"/>
    <n v="737"/>
    <n v="252"/>
    <n v="13910"/>
    <n v="8832176"/>
    <n v="0"/>
    <n v="0.1"/>
    <n v="18.899999999999999"/>
    <n v="55.2"/>
  </r>
  <r>
    <n v="30"/>
    <n v="2010"/>
    <s v="All"/>
    <s v=" 0+"/>
    <x v="7"/>
    <n v="4824"/>
    <n v="994"/>
    <n v="155032"/>
    <n v="8832176"/>
    <n v="0.1"/>
    <n v="0.5"/>
    <n v="32.1"/>
    <n v="156"/>
  </r>
  <r>
    <n v="30"/>
    <n v="2010"/>
    <s v="All"/>
    <s v=" 0+"/>
    <x v="8"/>
    <n v="64"/>
    <n v="31"/>
    <n v="2088"/>
    <n v="8832176"/>
    <n v="0"/>
    <n v="0"/>
    <n v="32.6"/>
    <n v="67.400000000000006"/>
  </r>
  <r>
    <n v="30"/>
    <n v="2010"/>
    <s v="All"/>
    <s v=" 0+"/>
    <x v="9"/>
    <n v="434"/>
    <n v="122"/>
    <n v="18380"/>
    <n v="8832176"/>
    <n v="0"/>
    <n v="0"/>
    <n v="42.4"/>
    <n v="150.69999999999999"/>
  </r>
  <r>
    <n v="30"/>
    <n v="2010"/>
    <s v="All"/>
    <s v=" 0+"/>
    <x v="10"/>
    <n v="20120"/>
    <n v="3755"/>
    <n v="589329"/>
    <n v="8832176"/>
    <n v="0.4"/>
    <n v="2.2999999999999998"/>
    <n v="29.3"/>
    <n v="156.9"/>
  </r>
  <r>
    <n v="30"/>
    <n v="2010"/>
    <s v="All"/>
    <s v=" 0+"/>
    <x v="11"/>
    <n v="16"/>
    <n v="5"/>
    <n v="378"/>
    <n v="8832176"/>
    <n v="0"/>
    <n v="0"/>
    <n v="23.6"/>
    <n v="75.599999999999994"/>
  </r>
  <r>
    <n v="30"/>
    <n v="2010"/>
    <s v="All"/>
    <s v=" 0+"/>
    <x v="12"/>
    <n v="1003"/>
    <n v="449"/>
    <n v="15991"/>
    <n v="8832176"/>
    <n v="0.1"/>
    <n v="0.1"/>
    <n v="15.9"/>
    <n v="35.6"/>
  </r>
  <r>
    <n v="33"/>
    <n v="2010"/>
    <s v="All"/>
    <s v=" 0+"/>
    <x v="0"/>
    <n v="877"/>
    <n v="217"/>
    <n v="13055"/>
    <n v="385773"/>
    <n v="0.6"/>
    <n v="2.2999999999999998"/>
    <n v="14.9"/>
    <n v="60.2"/>
  </r>
  <r>
    <n v="33"/>
    <n v="2010"/>
    <s v="All"/>
    <s v=" 0+"/>
    <x v="1"/>
    <n v="0"/>
    <n v="0"/>
    <n v="0"/>
    <n v="385773"/>
    <n v="0"/>
    <n v="0"/>
    <n v="0"/>
    <n v="0"/>
  </r>
  <r>
    <n v="33"/>
    <n v="2010"/>
    <s v="All"/>
    <s v=" 0+"/>
    <x v="2"/>
    <n v="48"/>
    <n v="10"/>
    <n v="784"/>
    <n v="385773"/>
    <n v="0"/>
    <n v="0.1"/>
    <n v="16.3"/>
    <n v="78.400000000000006"/>
  </r>
  <r>
    <n v="33"/>
    <n v="2010"/>
    <s v="All"/>
    <s v=" 0+"/>
    <x v="3"/>
    <n v="355"/>
    <n v="52"/>
    <n v="4919"/>
    <n v="385773"/>
    <n v="0.1"/>
    <n v="0.9"/>
    <n v="13.9"/>
    <n v="94.6"/>
  </r>
  <r>
    <n v="33"/>
    <n v="2010"/>
    <s v="All"/>
    <s v=" 0+"/>
    <x v="4"/>
    <n v="188"/>
    <n v="37"/>
    <n v="2540"/>
    <n v="385773"/>
    <n v="0.1"/>
    <n v="0.5"/>
    <n v="13.5"/>
    <n v="68.599999999999994"/>
  </r>
  <r>
    <n v="33"/>
    <n v="2010"/>
    <s v="All"/>
    <s v=" 0+"/>
    <x v="5"/>
    <n v="114"/>
    <n v="21"/>
    <n v="1958"/>
    <n v="385773"/>
    <n v="0.1"/>
    <n v="0.3"/>
    <n v="17.2"/>
    <n v="93.2"/>
  </r>
  <r>
    <n v="33"/>
    <n v="2010"/>
    <s v="All"/>
    <s v=" 0+"/>
    <x v="6"/>
    <n v="36"/>
    <n v="14"/>
    <n v="100"/>
    <n v="385773"/>
    <n v="0"/>
    <n v="0.1"/>
    <n v="2.8"/>
    <n v="7.1"/>
  </r>
  <r>
    <n v="33"/>
    <n v="2010"/>
    <s v="All"/>
    <s v=" 0+"/>
    <x v="7"/>
    <n v="73"/>
    <n v="15"/>
    <n v="864"/>
    <n v="385773"/>
    <n v="0"/>
    <n v="0.2"/>
    <n v="11.8"/>
    <n v="57.6"/>
  </r>
  <r>
    <n v="33"/>
    <n v="2010"/>
    <s v="All"/>
    <s v=" 0+"/>
    <x v="8"/>
    <n v="1"/>
    <n v="1"/>
    <n v="15"/>
    <n v="385773"/>
    <n v="0"/>
    <n v="0"/>
    <n v="15"/>
    <n v="15"/>
  </r>
  <r>
    <n v="33"/>
    <n v="2010"/>
    <s v="All"/>
    <s v=" 0+"/>
    <x v="9"/>
    <n v="2"/>
    <n v="1"/>
    <n v="60"/>
    <n v="385773"/>
    <n v="0"/>
    <n v="0"/>
    <n v="30"/>
    <n v="60"/>
  </r>
  <r>
    <n v="33"/>
    <n v="2010"/>
    <s v="All"/>
    <s v=" 0+"/>
    <x v="10"/>
    <n v="540"/>
    <n v="94"/>
    <n v="7001"/>
    <n v="385773"/>
    <n v="0.2"/>
    <n v="1.4"/>
    <n v="13"/>
    <n v="74.5"/>
  </r>
  <r>
    <n v="33"/>
    <n v="2010"/>
    <s v="All"/>
    <s v=" 0+"/>
    <x v="11"/>
    <n v="0"/>
    <n v="0"/>
    <n v="0"/>
    <n v="385773"/>
    <n v="0"/>
    <n v="0"/>
    <n v="0"/>
    <n v="0"/>
  </r>
  <r>
    <n v="33"/>
    <n v="2010"/>
    <s v="All"/>
    <s v=" 0+"/>
    <x v="12"/>
    <n v="587"/>
    <n v="189"/>
    <n v="3984"/>
    <n v="385773"/>
    <n v="0.5"/>
    <n v="1.5"/>
    <n v="6.8"/>
    <n v="2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5"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location ref="A4:D18" firstHeaderRow="1" firstDataRow="2" firstDataCol="1"/>
  <pivotFields count="14">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Fields count="1">
    <field x="-2"/>
  </colFields>
  <colItems count="3">
    <i>
      <x/>
    </i>
    <i i="1">
      <x v="1"/>
    </i>
    <i i="2">
      <x v="2"/>
    </i>
  </colItems>
  <dataFields count="3">
    <dataField name="Sum of Users" fld="6" baseField="0" baseItem="0"/>
    <dataField name="Sum of Dispensings" fld="5" baseField="0" baseItem="0"/>
    <dataField name="Sum of Days Supply" fld="7" baseField="0" baseItem="0"/>
  </dataFields>
  <formats count="6">
    <format dxfId="46">
      <pivotArea dataOnly="0" labelOnly="1" outline="0" fieldPosition="0">
        <references count="1">
          <reference field="4" count="0"/>
        </references>
      </pivotArea>
    </format>
    <format dxfId="45">
      <pivotArea dataOnly="0" labelOnly="1" outline="0" fieldPosition="0">
        <references count="1">
          <reference field="4" count="0"/>
        </references>
      </pivotArea>
    </format>
    <format dxfId="44">
      <pivotArea outline="0" fieldPosition="0"/>
    </format>
    <format dxfId="43">
      <pivotArea dataOnly="0" labelOnly="1" outline="0" fieldPosition="0">
        <references count="1">
          <reference field="4" count="1">
            <x v="13"/>
          </reference>
        </references>
      </pivotArea>
    </format>
    <format dxfId="42">
      <pivotArea field="4" type="button" dataOnly="0" labelOnly="1" outline="0" axis="axisRow" fieldPosition="0"/>
    </format>
    <format dxfId="41">
      <pivotArea field="4" type="button" dataOnly="0" labelOnly="1" outline="0" axis="axisRow" fieldPosition="0"/>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3" cacheId="4"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chartFormat="1">
  <location ref="A4:B18" firstHeaderRow="2" firstDataRow="2" firstDataCol="1"/>
  <pivotFields count="14">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Items count="1">
    <i/>
  </colItems>
  <dataFields count="1">
    <dataField name="Sum of Users" fld="6" baseField="0" baseItem="0" numFmtId="3"/>
  </dataFields>
  <formats count="6">
    <format dxfId="40">
      <pivotArea dataOnly="0" labelOnly="1" outline="0" fieldPosition="0">
        <references count="1">
          <reference field="4" count="0"/>
        </references>
      </pivotArea>
    </format>
    <format dxfId="39">
      <pivotArea dataOnly="0" labelOnly="1" outline="0" fieldPosition="0">
        <references count="1">
          <reference field="4" count="0"/>
        </references>
      </pivotArea>
    </format>
    <format dxfId="38">
      <pivotArea dataOnly="0" labelOnly="1" outline="0" fieldPosition="0">
        <references count="1">
          <reference field="4" count="0"/>
        </references>
      </pivotArea>
    </format>
    <format dxfId="37">
      <pivotArea outline="0" fieldPosition="0"/>
    </format>
    <format dxfId="36">
      <pivotArea field="4" type="button" dataOnly="0" labelOnly="1" outline="0" axis="axisRow" fieldPosition="0"/>
    </format>
    <format dxfId="35">
      <pivotArea field="4"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4" cacheId="3" dataOnRows="1"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chartFormat="1">
  <location ref="A4:B18" firstHeaderRow="2" firstDataRow="2" firstDataCol="1"/>
  <pivotFields count="17">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dragToRow="0" dragToCol="0" dragToPage="0" showAll="0" includeNewItemsInFilter="1" defaultSubtotal="0"/>
    <pivotField compact="0" outline="0" subtotalTop="0" dragToRow="0" dragToCol="0" dragToPage="0" showAll="0" includeNewItemsInFilter="1" defaultSubtotal="0"/>
    <pivotField compact="0" outline="0" subtotalTop="0" dragToRow="0" dragToCol="0" dragToPage="0" showAll="0" includeNewItemsInFilter="1" defaultSubtotal="0"/>
    <pivotField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Items count="1">
    <i/>
  </colItems>
  <dataFields count="1">
    <dataField name="Prevalence Rate (Users per 1,000 Enrollees)" fld="13" baseField="0" baseItem="0" numFmtId="2"/>
  </dataFields>
  <formats count="7">
    <format dxfId="34">
      <pivotArea type="origin" dataOnly="0" labelOnly="1" outline="0" fieldPosition="0"/>
    </format>
    <format dxfId="33">
      <pivotArea dataOnly="0" labelOnly="1" outline="0" fieldPosition="0">
        <references count="1">
          <reference field="4" count="0"/>
        </references>
      </pivotArea>
    </format>
    <format dxfId="32">
      <pivotArea dataOnly="0" labelOnly="1" outline="0" fieldPosition="0">
        <references count="1">
          <reference field="4" count="0"/>
        </references>
      </pivotArea>
    </format>
    <format dxfId="31">
      <pivotArea dataOnly="0" labelOnly="1" outline="0" fieldPosition="0">
        <references count="1">
          <reference field="4" count="0"/>
        </references>
      </pivotArea>
    </format>
    <format dxfId="30">
      <pivotArea outline="0" fieldPosition="0"/>
    </format>
    <format dxfId="29">
      <pivotArea field="4" type="button" dataOnly="0" labelOnly="1" outline="0" axis="axisRow" fieldPosition="0"/>
    </format>
    <format dxfId="28">
      <pivotArea field="4"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4.xml><?xml version="1.0" encoding="utf-8"?>
<pivotTableDefinition xmlns="http://schemas.openxmlformats.org/spreadsheetml/2006/main" name="PivotTable4" cacheId="2" dataOnRows="1"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chartFormat="1">
  <location ref="A4:B18" firstHeaderRow="2" firstDataRow="2" firstDataCol="1"/>
  <pivotFields count="17">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dragToRow="0" dragToCol="0" dragToPage="0" showAll="0" includeNewItemsInFilter="1" defaultSubtotal="0"/>
    <pivotField dataField="1" compact="0" outline="0" subtotalTop="0" dragToRow="0" dragToCol="0" dragToPage="0" showAll="0" includeNewItemsInFilter="1" defaultSubtotal="0"/>
    <pivotField compact="0" outline="0" subtotalTop="0" dragToRow="0" dragToCol="0" dragToPage="0" showAll="0" includeNewItemsInFilter="1" defaultSubtotal="0"/>
    <pivotField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Items count="1">
    <i/>
  </colItems>
  <dataFields count="1">
    <dataField name="'Days per User" fld="14" baseField="0" baseItem="0" numFmtId="2"/>
  </dataFields>
  <formats count="7">
    <format dxfId="27">
      <pivotArea type="origin" dataOnly="0" labelOnly="1" outline="0" fieldPosition="0"/>
    </format>
    <format dxfId="26">
      <pivotArea dataOnly="0" labelOnly="1" outline="0" fieldPosition="0">
        <references count="1">
          <reference field="4" count="0"/>
        </references>
      </pivotArea>
    </format>
    <format dxfId="25">
      <pivotArea dataOnly="0" labelOnly="1" outline="0" fieldPosition="0">
        <references count="1">
          <reference field="4" count="0"/>
        </references>
      </pivotArea>
    </format>
    <format dxfId="24">
      <pivotArea dataOnly="0" labelOnly="1" outline="0" fieldPosition="0">
        <references count="1">
          <reference field="4" count="0"/>
        </references>
      </pivotArea>
    </format>
    <format dxfId="23">
      <pivotArea outline="0" fieldPosition="0"/>
    </format>
    <format dxfId="22">
      <pivotArea field="4" type="button" dataOnly="0" labelOnly="1" outline="0" axis="axisRow" fieldPosition="0"/>
    </format>
    <format dxfId="21">
      <pivotArea field="4"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5.xml><?xml version="1.0" encoding="utf-8"?>
<pivotTableDefinition xmlns="http://schemas.openxmlformats.org/spreadsheetml/2006/main" name="PivotTable4" cacheId="1" dataOnRows="1"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chartFormat="1">
  <location ref="A4:B18" firstHeaderRow="2" firstDataRow="2" firstDataCol="1"/>
  <pivotFields count="17">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dragToRow="0" dragToCol="0" dragToPage="0" showAll="0" includeNewItemsInFilter="1" defaultSubtotal="0"/>
    <pivotField compact="0" outline="0" subtotalTop="0" dragToRow="0" dragToCol="0" dragToPage="0" showAll="0" includeNewItemsInFilter="1" defaultSubtotal="0"/>
    <pivotField dataField="1" compact="0" outline="0" subtotalTop="0" dragToRow="0" dragToCol="0" dragToPage="0" showAll="0" includeNewItemsInFilter="1" defaultSubtotal="0"/>
    <pivotField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Items count="1">
    <i/>
  </colItems>
  <dataFields count="1">
    <dataField name="'Dispensings per User" fld="15" baseField="0" baseItem="0" numFmtId="2"/>
  </dataFields>
  <formats count="7">
    <format dxfId="20">
      <pivotArea type="origin" dataOnly="0" labelOnly="1" outline="0" fieldPosition="0"/>
    </format>
    <format dxfId="19">
      <pivotArea dataOnly="0" labelOnly="1" outline="0" fieldPosition="0">
        <references count="1">
          <reference field="4" count="0"/>
        </references>
      </pivotArea>
    </format>
    <format dxfId="18">
      <pivotArea dataOnly="0" labelOnly="1" outline="0" fieldPosition="0">
        <references count="1">
          <reference field="4" count="0"/>
        </references>
      </pivotArea>
    </format>
    <format dxfId="17">
      <pivotArea dataOnly="0" labelOnly="1" outline="0" fieldPosition="0">
        <references count="1">
          <reference field="4" count="0"/>
        </references>
      </pivotArea>
    </format>
    <format dxfId="16">
      <pivotArea outline="0" fieldPosition="0"/>
    </format>
    <format dxfId="15">
      <pivotArea field="4" type="button" dataOnly="0" labelOnly="1" outline="0" axis="axisRow" fieldPosition="0"/>
    </format>
    <format dxfId="14">
      <pivotArea field="4"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6.xml><?xml version="1.0" encoding="utf-8"?>
<pivotTableDefinition xmlns="http://schemas.openxmlformats.org/spreadsheetml/2006/main" name="PivotTable4" cacheId="0" dataOnRows="1" applyNumberFormats="0" applyBorderFormats="0" applyFontFormats="0" applyPatternFormats="0" applyAlignmentFormats="0" applyWidthHeightFormats="1" dataCaption="Data" errorCaption="---" showError="1" updatedVersion="5" showMemberPropertyTips="0" enableDrill="0" rowGrandTotals="0" colGrandTotals="0" itemPrintTitles="1" createdVersion="1" indent="0" compact="0" compactData="0" gridDropZones="1" chartFormat="1">
  <location ref="A4:B18" firstHeaderRow="2" firstDataRow="2" firstDataCol="1"/>
  <pivotFields count="17">
    <pivotField compact="0" outline="0" subtotalTop="0" showAll="0" includeNewItemsInFilter="1"/>
    <pivotField compact="0" outline="0" subtotalTop="0" showAll="0" includeNewItemsInFilter="1" defaultSubtotal="0"/>
    <pivotField compact="0" outline="0" subtotalTop="0" showAll="0" includeNewItemsInFilter="1" defaultSubtotal="0"/>
    <pivotField compact="0" outline="0" subtotalTop="0" showAll="0" includeNewItemsInFilter="1"/>
    <pivotField axis="axisRow" compact="0" outline="0" subtotalTop="0" showAll="0" includeNewItemsInFilter="1">
      <items count="17">
        <item m="1" x="13"/>
        <item x="0"/>
        <item m="1" x="15"/>
        <item m="1" x="14"/>
        <item x="3"/>
        <item x="4"/>
        <item x="5"/>
        <item x="6"/>
        <item x="7"/>
        <item x="8"/>
        <item x="9"/>
        <item x="10"/>
        <item x="11"/>
        <item x="12"/>
        <item x="1"/>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dragToRow="0" dragToCol="0" dragToPage="0" showAll="0" includeNewItemsInFilter="1" defaultSubtotal="0"/>
    <pivotField compact="0" outline="0" subtotalTop="0" dragToRow="0" dragToCol="0" dragToPage="0" showAll="0" includeNewItemsInFilter="1" defaultSubtotal="0"/>
    <pivotField compact="0" outline="0" subtotalTop="0" dragToRow="0" dragToCol="0" dragToPage="0" showAll="0" includeNewItemsInFilter="1" defaultSubtotal="0"/>
    <pivotField dataField="1" compact="0" outline="0" subtotalTop="0" dragToRow="0" dragToCol="0" dragToPage="0" showAll="0" includeNewItemsInFilter="1" defaultSubtotal="0"/>
  </pivotFields>
  <rowFields count="1">
    <field x="4"/>
  </rowFields>
  <rowItems count="13">
    <i>
      <x v="1"/>
    </i>
    <i>
      <x v="4"/>
    </i>
    <i>
      <x v="5"/>
    </i>
    <i>
      <x v="6"/>
    </i>
    <i>
      <x v="7"/>
    </i>
    <i>
      <x v="8"/>
    </i>
    <i>
      <x v="9"/>
    </i>
    <i>
      <x v="10"/>
    </i>
    <i>
      <x v="11"/>
    </i>
    <i>
      <x v="12"/>
    </i>
    <i>
      <x v="13"/>
    </i>
    <i>
      <x v="14"/>
    </i>
    <i>
      <x v="15"/>
    </i>
  </rowItems>
  <colItems count="1">
    <i/>
  </colItems>
  <dataFields count="1">
    <dataField name="'Days per Dispensing" fld="16" baseField="0" baseItem="0" numFmtId="2"/>
  </dataFields>
  <formats count="7">
    <format dxfId="13">
      <pivotArea type="origin" dataOnly="0" labelOnly="1" outline="0" fieldPosition="0"/>
    </format>
    <format dxfId="12">
      <pivotArea dataOnly="0" labelOnly="1" outline="0" fieldPosition="0">
        <references count="1">
          <reference field="4" count="0"/>
        </references>
      </pivotArea>
    </format>
    <format dxfId="11">
      <pivotArea dataOnly="0" labelOnly="1" outline="0" fieldPosition="0">
        <references count="1">
          <reference field="4" count="0"/>
        </references>
      </pivotArea>
    </format>
    <format dxfId="10">
      <pivotArea dataOnly="0" labelOnly="1" outline="0" fieldPosition="0">
        <references count="1">
          <reference field="4" count="0"/>
        </references>
      </pivotArea>
    </format>
    <format dxfId="9">
      <pivotArea outline="0" fieldPosition="0"/>
    </format>
    <format dxfId="8">
      <pivotArea field="4" type="button" dataOnly="0" labelOnly="1" outline="0" axis="axisRow" fieldPosition="0"/>
    </format>
    <format dxfId="7">
      <pivotArea field="4"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0.bin"/><Relationship Id="rId1" Type="http://schemas.openxmlformats.org/officeDocument/2006/relationships/pivotTable" Target="../pivotTables/pivotTable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2.bin"/><Relationship Id="rId1" Type="http://schemas.openxmlformats.org/officeDocument/2006/relationships/pivotTable" Target="../pivotTables/pivotTable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showGridLines="0" tabSelected="1" view="pageLayout" zoomScaleNormal="100" workbookViewId="0">
      <selection activeCell="B6" sqref="B6"/>
    </sheetView>
  </sheetViews>
  <sheetFormatPr defaultColWidth="9.140625" defaultRowHeight="21" customHeight="1" x14ac:dyDescent="0.25"/>
  <cols>
    <col min="1" max="1" width="17.7109375" style="11" customWidth="1"/>
    <col min="2" max="2" width="83.7109375" customWidth="1"/>
    <col min="3" max="3" width="40.42578125" customWidth="1"/>
  </cols>
  <sheetData>
    <row r="1" spans="1:8" ht="63" customHeight="1" x14ac:dyDescent="0.25">
      <c r="A1" s="40" t="s">
        <v>62</v>
      </c>
      <c r="B1" s="21" t="s">
        <v>45</v>
      </c>
      <c r="C1" s="9"/>
      <c r="D1" s="9"/>
      <c r="E1" s="9"/>
      <c r="F1" s="9"/>
      <c r="G1" s="9"/>
      <c r="H1" s="9"/>
    </row>
    <row r="2" spans="1:8" ht="105" x14ac:dyDescent="0.25">
      <c r="A2" s="12" t="s">
        <v>10</v>
      </c>
      <c r="B2" s="13" t="s">
        <v>64</v>
      </c>
      <c r="C2" s="9"/>
    </row>
    <row r="3" spans="1:8" ht="15" x14ac:dyDescent="0.25">
      <c r="A3" s="12" t="s">
        <v>24</v>
      </c>
      <c r="B3" s="13" t="s">
        <v>35</v>
      </c>
      <c r="C3" s="9"/>
    </row>
    <row r="4" spans="1:8" s="9" customFormat="1" ht="15" x14ac:dyDescent="0.25">
      <c r="A4" s="12" t="s">
        <v>25</v>
      </c>
      <c r="B4" s="13" t="s">
        <v>36</v>
      </c>
      <c r="C4" s="10"/>
      <c r="D4" s="10"/>
      <c r="E4" s="10"/>
      <c r="F4" s="10"/>
      <c r="G4" s="10"/>
    </row>
    <row r="5" spans="1:8" s="9" customFormat="1" ht="15" x14ac:dyDescent="0.25">
      <c r="A5" s="12" t="s">
        <v>26</v>
      </c>
      <c r="B5" s="13" t="s">
        <v>37</v>
      </c>
      <c r="C5" s="10"/>
      <c r="D5" s="10"/>
      <c r="E5" s="10"/>
      <c r="F5" s="10"/>
      <c r="G5" s="10"/>
    </row>
    <row r="6" spans="1:8" ht="33.75" customHeight="1" x14ac:dyDescent="0.25">
      <c r="A6" s="12" t="s">
        <v>27</v>
      </c>
      <c r="B6" s="13" t="s">
        <v>38</v>
      </c>
      <c r="C6" s="9"/>
      <c r="D6" s="10"/>
      <c r="E6" s="10"/>
      <c r="F6" s="10"/>
      <c r="G6" s="10"/>
      <c r="H6" s="10"/>
    </row>
    <row r="7" spans="1:8" ht="15" x14ac:dyDescent="0.25">
      <c r="A7" s="12" t="s">
        <v>28</v>
      </c>
      <c r="B7" s="13" t="s">
        <v>37</v>
      </c>
      <c r="C7" s="9"/>
      <c r="D7" s="10"/>
      <c r="E7" s="10"/>
      <c r="F7" s="10"/>
      <c r="G7" s="10"/>
      <c r="H7" s="10"/>
    </row>
    <row r="8" spans="1:8" s="9" customFormat="1" ht="15" x14ac:dyDescent="0.25">
      <c r="A8" s="12" t="s">
        <v>29</v>
      </c>
      <c r="B8" s="13" t="s">
        <v>39</v>
      </c>
    </row>
    <row r="9" spans="1:8" s="9" customFormat="1" ht="15" x14ac:dyDescent="0.25">
      <c r="A9" s="12" t="s">
        <v>30</v>
      </c>
      <c r="B9" s="13" t="s">
        <v>40</v>
      </c>
    </row>
    <row r="10" spans="1:8" s="9" customFormat="1" ht="15" x14ac:dyDescent="0.25">
      <c r="A10" s="12" t="s">
        <v>31</v>
      </c>
      <c r="B10" s="13" t="s">
        <v>41</v>
      </c>
      <c r="C10"/>
    </row>
    <row r="11" spans="1:8" s="9" customFormat="1" ht="15" x14ac:dyDescent="0.25">
      <c r="A11" s="12" t="s">
        <v>32</v>
      </c>
      <c r="B11" s="13" t="s">
        <v>37</v>
      </c>
      <c r="C11"/>
    </row>
    <row r="12" spans="1:8" s="9" customFormat="1" ht="15" x14ac:dyDescent="0.25">
      <c r="A12" s="12" t="s">
        <v>33</v>
      </c>
      <c r="B12" s="13" t="s">
        <v>42</v>
      </c>
      <c r="C12"/>
    </row>
    <row r="13" spans="1:8" s="9" customFormat="1" ht="15" x14ac:dyDescent="0.25">
      <c r="A13" s="12" t="s">
        <v>34</v>
      </c>
      <c r="B13" s="13" t="s">
        <v>37</v>
      </c>
      <c r="C13"/>
    </row>
    <row r="14" spans="1:8" s="9" customFormat="1" ht="55.5" customHeight="1" x14ac:dyDescent="0.25">
      <c r="A14" s="17" t="s">
        <v>11</v>
      </c>
      <c r="B14" s="16" t="s">
        <v>65</v>
      </c>
      <c r="C14"/>
    </row>
    <row r="15" spans="1:8" s="9" customFormat="1" ht="57" customHeight="1" x14ac:dyDescent="0.25">
      <c r="A15" s="41"/>
      <c r="B15" s="42" t="s">
        <v>63</v>
      </c>
      <c r="C15"/>
    </row>
    <row r="16" spans="1:8" ht="141.75" customHeight="1" x14ac:dyDescent="0.25">
      <c r="A16" s="18"/>
      <c r="B16" s="19" t="s">
        <v>61</v>
      </c>
      <c r="D16" s="9"/>
    </row>
    <row r="17" spans="1:2" ht="30" x14ac:dyDescent="0.25">
      <c r="A17" s="22" t="s">
        <v>12</v>
      </c>
      <c r="B17" s="20" t="s">
        <v>46</v>
      </c>
    </row>
  </sheetData>
  <sheetProtection algorithmName="SHA-512" hashValue="WH9n0P+90eeQxhA4wSB8SbEl2NoIlQ2GfpfZyP9f60NxEKb+oT4MVag6AoIOLuEffXjZIEiYMBsHmiqX9pwzdQ==" saltValue="uTFwuBmRUcITEWaBHcakyg==" spinCount="100000" sheet="1" objects="1" scenarios="1" sort="0" autoFilter="0" pivotTables="0"/>
  <pageMargins left="0.26041666666666669" right="0.22916666666666666" top="1.125" bottom="0.75" header="0.3" footer="0.3"/>
  <pageSetup orientation="portrait" horizontalDpi="1200" verticalDpi="1200" r:id="rId1"/>
  <headerFooter>
    <oddHeader>&amp;C&amp;"-,Bold"&amp;14Summary Table Report&amp;R&amp;G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20"/>
  <sheetViews>
    <sheetView showGridLines="0" view="pageLayout" zoomScaleNormal="100" workbookViewId="0">
      <selection activeCell="B12" sqref="B12"/>
    </sheetView>
  </sheetViews>
  <sheetFormatPr defaultRowHeight="15" x14ac:dyDescent="0.25"/>
  <cols>
    <col min="1" max="1" width="40.140625" customWidth="1"/>
    <col min="2" max="2" width="32" customWidth="1"/>
  </cols>
  <sheetData>
    <row r="1" spans="1:2" ht="15.75" thickBot="1" x14ac:dyDescent="0.3"/>
    <row r="2" spans="1:2" x14ac:dyDescent="0.25">
      <c r="A2" s="69" t="str">
        <f>CONCATENATE("Table 5. Dispensings per User by Drug Product in 2010")</f>
        <v>Table 5. Dispensings per User by Drug Product in 2010</v>
      </c>
      <c r="B2" s="73"/>
    </row>
    <row r="3" spans="1:2" x14ac:dyDescent="0.25">
      <c r="A3" s="25"/>
      <c r="B3" s="26"/>
    </row>
    <row r="4" spans="1:2" x14ac:dyDescent="0.25">
      <c r="A4" s="66" t="s">
        <v>8</v>
      </c>
      <c r="B4" s="59"/>
    </row>
    <row r="5" spans="1:2" ht="15.75" thickBot="1" x14ac:dyDescent="0.3">
      <c r="A5" s="27" t="s">
        <v>0</v>
      </c>
      <c r="B5" s="59" t="s">
        <v>1</v>
      </c>
    </row>
    <row r="6" spans="1:2" x14ac:dyDescent="0.25">
      <c r="A6" s="67" t="s">
        <v>13</v>
      </c>
      <c r="B6" s="63">
        <v>3.4105263157894736</v>
      </c>
    </row>
    <row r="7" spans="1:2" x14ac:dyDescent="0.25">
      <c r="A7" s="28" t="s">
        <v>14</v>
      </c>
      <c r="B7" s="64">
        <v>6.6974029763641667</v>
      </c>
    </row>
    <row r="8" spans="1:2" x14ac:dyDescent="0.25">
      <c r="A8" s="28" t="s">
        <v>15</v>
      </c>
      <c r="B8" s="64">
        <v>5.9294191130543412</v>
      </c>
    </row>
    <row r="9" spans="1:2" x14ac:dyDescent="0.25">
      <c r="A9" s="28" t="s">
        <v>16</v>
      </c>
      <c r="B9" s="64">
        <v>6.2509568069983601</v>
      </c>
    </row>
    <row r="10" spans="1:2" x14ac:dyDescent="0.25">
      <c r="A10" s="28" t="s">
        <v>17</v>
      </c>
      <c r="B10" s="64">
        <v>3.0205032618825722</v>
      </c>
    </row>
    <row r="11" spans="1:2" x14ac:dyDescent="0.25">
      <c r="A11" s="28" t="s">
        <v>18</v>
      </c>
      <c r="B11" s="64">
        <v>5.2602698650674666</v>
      </c>
    </row>
    <row r="12" spans="1:2" x14ac:dyDescent="0.25">
      <c r="A12" s="28" t="s">
        <v>19</v>
      </c>
      <c r="B12" s="64">
        <v>4.0594405594405591</v>
      </c>
    </row>
    <row r="13" spans="1:2" x14ac:dyDescent="0.25">
      <c r="A13" s="28" t="s">
        <v>20</v>
      </c>
      <c r="B13" s="64">
        <v>4.4168399168399173</v>
      </c>
    </row>
    <row r="14" spans="1:2" x14ac:dyDescent="0.25">
      <c r="A14" s="28" t="s">
        <v>21</v>
      </c>
      <c r="B14" s="64">
        <v>5.6930490892755046</v>
      </c>
    </row>
    <row r="15" spans="1:2" x14ac:dyDescent="0.25">
      <c r="A15" s="28" t="s">
        <v>22</v>
      </c>
      <c r="B15" s="64">
        <v>8.5648148148148149</v>
      </c>
    </row>
    <row r="16" spans="1:2" x14ac:dyDescent="0.25">
      <c r="A16" s="28" t="s">
        <v>23</v>
      </c>
      <c r="B16" s="64">
        <v>2.8851873884592503</v>
      </c>
    </row>
    <row r="17" spans="1:2" x14ac:dyDescent="0.25">
      <c r="A17" s="28" t="s">
        <v>44</v>
      </c>
      <c r="B17" s="64">
        <v>1.5</v>
      </c>
    </row>
    <row r="18" spans="1:2" x14ac:dyDescent="0.25">
      <c r="A18" s="68" t="s">
        <v>43</v>
      </c>
      <c r="B18" s="65">
        <v>3.1894563426688634</v>
      </c>
    </row>
    <row r="19" spans="1:2" x14ac:dyDescent="0.25">
      <c r="B19" s="15"/>
    </row>
    <row r="20" spans="1:2" x14ac:dyDescent="0.25">
      <c r="B20" s="15"/>
    </row>
  </sheetData>
  <sheetProtection algorithmName="SHA-512" hashValue="+T92tq8OikQRaxFaE4buiz5N+jW6q+g4hYeKzQxVKV5iJddEQOyW7fxA6YM0jR3zwIvj41SDmhPsQ6Uj/Mp8jQ==" saltValue="A5qgPpD9R4GLWADq0bJuQw==" spinCount="100000" sheet="1" objects="1" scenarios="1" sort="0" autoFilter="0" pivotTables="0"/>
  <mergeCells count="1">
    <mergeCell ref="A2:B2"/>
  </mergeCells>
  <pageMargins left="0.17708333333333334" right="0.1875" top="0.94791666666666663" bottom="0.75" header="0.3" footer="0.3"/>
  <pageSetup orientation="portrait" horizontalDpi="1200" verticalDpi="1200" r:id="rId2"/>
  <headerFooter>
    <oddHeader>&amp;C&amp;"-,Bold"&amp;14Summary Table Report&amp;R&amp;G</oddHead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28"/>
  <sheetViews>
    <sheetView showGridLines="0" view="pageLayout" zoomScaleNormal="100" workbookViewId="0">
      <selection activeCell="I1" sqref="I1"/>
    </sheetView>
  </sheetViews>
  <sheetFormatPr defaultRowHeight="15" x14ac:dyDescent="0.25"/>
  <sheetData>
    <row r="1" spans="1:14" ht="15.75" thickBot="1" x14ac:dyDescent="0.3"/>
    <row r="2" spans="1:14" x14ac:dyDescent="0.25">
      <c r="A2" s="74" t="str">
        <f>CONCATENATE("Figure 4. Dispensings per User by Drug Product in 2010")</f>
        <v>Figure 4. Dispensings per User by Drug Product in 2010</v>
      </c>
      <c r="B2" s="75"/>
      <c r="C2" s="75"/>
      <c r="D2" s="75"/>
      <c r="E2" s="75"/>
      <c r="F2" s="75"/>
      <c r="G2" s="75"/>
      <c r="H2" s="75"/>
      <c r="I2" s="75"/>
      <c r="J2" s="75"/>
      <c r="K2" s="75"/>
      <c r="L2" s="75"/>
      <c r="M2" s="75"/>
      <c r="N2" s="76"/>
    </row>
    <row r="3" spans="1:14" x14ac:dyDescent="0.25">
      <c r="A3" s="4"/>
      <c r="B3" s="1"/>
      <c r="C3" s="1"/>
      <c r="D3" s="1"/>
      <c r="E3" s="1"/>
      <c r="F3" s="1"/>
      <c r="G3" s="1"/>
      <c r="H3" s="1"/>
      <c r="I3" s="1"/>
      <c r="J3" s="1"/>
      <c r="K3" s="1"/>
      <c r="L3" s="1"/>
      <c r="M3" s="1"/>
      <c r="N3" s="5"/>
    </row>
    <row r="4" spans="1:14" x14ac:dyDescent="0.25">
      <c r="A4" s="4"/>
      <c r="B4" s="1"/>
      <c r="C4" s="1"/>
      <c r="D4" s="1"/>
      <c r="E4" s="1"/>
      <c r="F4" s="1"/>
      <c r="G4" s="1"/>
      <c r="H4" s="1"/>
      <c r="I4" s="1"/>
      <c r="J4" s="1"/>
      <c r="K4" s="1"/>
      <c r="L4" s="1"/>
      <c r="M4" s="1"/>
      <c r="N4" s="5"/>
    </row>
    <row r="5" spans="1:14" x14ac:dyDescent="0.25">
      <c r="A5" s="4"/>
      <c r="B5" s="1"/>
      <c r="C5" s="1"/>
      <c r="D5" s="1"/>
      <c r="E5" s="1"/>
      <c r="F5" s="1"/>
      <c r="G5" s="1"/>
      <c r="H5" s="1"/>
      <c r="I5" s="1"/>
      <c r="J5" s="1"/>
      <c r="K5" s="1"/>
      <c r="L5" s="1"/>
      <c r="M5" s="1"/>
      <c r="N5" s="5"/>
    </row>
    <row r="6" spans="1:14" x14ac:dyDescent="0.25">
      <c r="A6" s="4"/>
      <c r="B6" s="1"/>
      <c r="C6" s="1"/>
      <c r="D6" s="1"/>
      <c r="E6" s="1"/>
      <c r="F6" s="1"/>
      <c r="G6" s="1"/>
      <c r="H6" s="1"/>
      <c r="I6" s="1"/>
      <c r="J6" s="1"/>
      <c r="K6" s="1"/>
      <c r="L6" s="1"/>
      <c r="M6" s="1"/>
      <c r="N6" s="5"/>
    </row>
    <row r="7" spans="1:14" x14ac:dyDescent="0.25">
      <c r="A7" s="4"/>
      <c r="B7" s="1"/>
      <c r="C7" s="1"/>
      <c r="D7" s="1"/>
      <c r="E7" s="1"/>
      <c r="F7" s="1"/>
      <c r="G7" s="1"/>
      <c r="H7" s="1"/>
      <c r="I7" s="1"/>
      <c r="J7" s="1"/>
      <c r="K7" s="1"/>
      <c r="L7" s="1"/>
      <c r="M7" s="1"/>
      <c r="N7" s="5"/>
    </row>
    <row r="8" spans="1:14" x14ac:dyDescent="0.25">
      <c r="A8" s="4"/>
      <c r="B8" s="1"/>
      <c r="C8" s="1"/>
      <c r="D8" s="1"/>
      <c r="E8" s="1"/>
      <c r="F8" s="1"/>
      <c r="G8" s="1"/>
      <c r="H8" s="1"/>
      <c r="I8" s="1"/>
      <c r="J8" s="1"/>
      <c r="K8" s="1"/>
      <c r="L8" s="1"/>
      <c r="M8" s="1"/>
      <c r="N8" s="5"/>
    </row>
    <row r="9" spans="1:14" x14ac:dyDescent="0.25">
      <c r="A9" s="4"/>
      <c r="B9" s="1"/>
      <c r="C9" s="1"/>
      <c r="D9" s="1"/>
      <c r="E9" s="1"/>
      <c r="F9" s="1"/>
      <c r="G9" s="1"/>
      <c r="H9" s="1"/>
      <c r="I9" s="1"/>
      <c r="J9" s="1"/>
      <c r="K9" s="1"/>
      <c r="L9" s="1"/>
      <c r="M9" s="1"/>
      <c r="N9" s="5"/>
    </row>
    <row r="10" spans="1:14" x14ac:dyDescent="0.25">
      <c r="A10" s="4"/>
      <c r="B10" s="1"/>
      <c r="C10" s="1"/>
      <c r="D10" s="1"/>
      <c r="E10" s="1"/>
      <c r="F10" s="1"/>
      <c r="G10" s="1"/>
      <c r="H10" s="1"/>
      <c r="I10" s="1"/>
      <c r="J10" s="1"/>
      <c r="K10" s="1"/>
      <c r="L10" s="1"/>
      <c r="M10" s="1"/>
      <c r="N10" s="5"/>
    </row>
    <row r="11" spans="1:14" x14ac:dyDescent="0.25">
      <c r="A11" s="4"/>
      <c r="B11" s="1"/>
      <c r="C11" s="1"/>
      <c r="D11" s="1"/>
      <c r="E11" s="1"/>
      <c r="F11" s="1"/>
      <c r="G11" s="1"/>
      <c r="H11" s="1"/>
      <c r="I11" s="1"/>
      <c r="J11" s="1"/>
      <c r="K11" s="1"/>
      <c r="L11" s="1"/>
      <c r="M11" s="1"/>
      <c r="N11" s="5"/>
    </row>
    <row r="12" spans="1:14" x14ac:dyDescent="0.25">
      <c r="A12" s="4"/>
      <c r="B12" s="1"/>
      <c r="C12" s="1"/>
      <c r="D12" s="1"/>
      <c r="E12" s="1"/>
      <c r="F12" s="1"/>
      <c r="G12" s="1"/>
      <c r="H12" s="1"/>
      <c r="I12" s="1"/>
      <c r="J12" s="1"/>
      <c r="K12" s="1"/>
      <c r="L12" s="1"/>
      <c r="M12" s="1"/>
      <c r="N12" s="5"/>
    </row>
    <row r="13" spans="1:14" x14ac:dyDescent="0.25">
      <c r="A13" s="4"/>
      <c r="B13" s="1"/>
      <c r="C13" s="1"/>
      <c r="D13" s="1"/>
      <c r="E13" s="1"/>
      <c r="F13" s="1"/>
      <c r="G13" s="1"/>
      <c r="H13" s="1"/>
      <c r="I13" s="1"/>
      <c r="J13" s="1"/>
      <c r="K13" s="1"/>
      <c r="L13" s="1"/>
      <c r="M13" s="1"/>
      <c r="N13" s="5"/>
    </row>
    <row r="14" spans="1:14" x14ac:dyDescent="0.25">
      <c r="A14" s="4"/>
      <c r="B14" s="1"/>
      <c r="C14" s="1"/>
      <c r="D14" s="1"/>
      <c r="E14" s="1"/>
      <c r="F14" s="1"/>
      <c r="G14" s="1"/>
      <c r="H14" s="1"/>
      <c r="I14" s="1"/>
      <c r="J14" s="1"/>
      <c r="K14" s="1"/>
      <c r="L14" s="1"/>
      <c r="M14" s="1"/>
      <c r="N14" s="5"/>
    </row>
    <row r="15" spans="1:14" x14ac:dyDescent="0.25">
      <c r="A15" s="4"/>
      <c r="B15" s="1"/>
      <c r="C15" s="1"/>
      <c r="D15" s="1"/>
      <c r="E15" s="1"/>
      <c r="F15" s="1"/>
      <c r="G15" s="1"/>
      <c r="H15" s="1"/>
      <c r="I15" s="1"/>
      <c r="J15" s="1"/>
      <c r="K15" s="1"/>
      <c r="L15" s="1"/>
      <c r="M15" s="1"/>
      <c r="N15" s="5"/>
    </row>
    <row r="16" spans="1:14" x14ac:dyDescent="0.25">
      <c r="A16" s="4"/>
      <c r="B16" s="1"/>
      <c r="C16" s="1"/>
      <c r="D16" s="1"/>
      <c r="E16" s="1"/>
      <c r="F16" s="1"/>
      <c r="G16" s="1"/>
      <c r="H16" s="1"/>
      <c r="I16" s="1"/>
      <c r="J16" s="1"/>
      <c r="K16" s="1"/>
      <c r="L16" s="1"/>
      <c r="M16" s="1"/>
      <c r="N16" s="5"/>
    </row>
    <row r="17" spans="1:14" x14ac:dyDescent="0.25">
      <c r="A17" s="4"/>
      <c r="B17" s="1"/>
      <c r="C17" s="1"/>
      <c r="D17" s="1"/>
      <c r="E17" s="1"/>
      <c r="F17" s="1"/>
      <c r="G17" s="1"/>
      <c r="H17" s="1"/>
      <c r="I17" s="1"/>
      <c r="J17" s="1"/>
      <c r="K17" s="1"/>
      <c r="L17" s="1"/>
      <c r="M17" s="1"/>
      <c r="N17" s="5"/>
    </row>
    <row r="18" spans="1:14" x14ac:dyDescent="0.25">
      <c r="A18" s="4"/>
      <c r="B18" s="1"/>
      <c r="C18" s="1"/>
      <c r="D18" s="1"/>
      <c r="E18" s="1"/>
      <c r="F18" s="1"/>
      <c r="G18" s="1"/>
      <c r="H18" s="1"/>
      <c r="I18" s="1"/>
      <c r="J18" s="1"/>
      <c r="K18" s="1"/>
      <c r="L18" s="1"/>
      <c r="M18" s="1"/>
      <c r="N18" s="5"/>
    </row>
    <row r="19" spans="1:14" x14ac:dyDescent="0.25">
      <c r="A19" s="4"/>
      <c r="B19" s="1"/>
      <c r="C19" s="1"/>
      <c r="D19" s="1"/>
      <c r="E19" s="1"/>
      <c r="F19" s="1"/>
      <c r="G19" s="1"/>
      <c r="H19" s="1"/>
      <c r="I19" s="1"/>
      <c r="J19" s="1"/>
      <c r="K19" s="1"/>
      <c r="L19" s="1"/>
      <c r="M19" s="1"/>
      <c r="N19" s="5"/>
    </row>
    <row r="20" spans="1:14" x14ac:dyDescent="0.25">
      <c r="A20" s="4"/>
      <c r="B20" s="1"/>
      <c r="C20" s="1"/>
      <c r="D20" s="1"/>
      <c r="E20" s="1"/>
      <c r="F20" s="1"/>
      <c r="G20" s="1"/>
      <c r="H20" s="1"/>
      <c r="I20" s="1"/>
      <c r="J20" s="1"/>
      <c r="K20" s="1"/>
      <c r="L20" s="1"/>
      <c r="M20" s="1"/>
      <c r="N20" s="5"/>
    </row>
    <row r="21" spans="1:14" x14ac:dyDescent="0.25">
      <c r="A21" s="4"/>
      <c r="B21" s="1"/>
      <c r="C21" s="1"/>
      <c r="D21" s="1"/>
      <c r="E21" s="1"/>
      <c r="F21" s="1"/>
      <c r="G21" s="1"/>
      <c r="H21" s="1"/>
      <c r="I21" s="1"/>
      <c r="J21" s="1"/>
      <c r="K21" s="1"/>
      <c r="L21" s="1"/>
      <c r="M21" s="1"/>
      <c r="N21" s="5"/>
    </row>
    <row r="22" spans="1:14" x14ac:dyDescent="0.25">
      <c r="A22" s="4"/>
      <c r="B22" s="1"/>
      <c r="C22" s="1"/>
      <c r="D22" s="1"/>
      <c r="E22" s="1"/>
      <c r="F22" s="1"/>
      <c r="G22" s="1"/>
      <c r="H22" s="1"/>
      <c r="I22" s="1"/>
      <c r="J22" s="1"/>
      <c r="K22" s="1"/>
      <c r="L22" s="1"/>
      <c r="M22" s="1"/>
      <c r="N22" s="5"/>
    </row>
    <row r="23" spans="1:14" x14ac:dyDescent="0.25">
      <c r="A23" s="4"/>
      <c r="B23" s="1"/>
      <c r="C23" s="1"/>
      <c r="D23" s="1"/>
      <c r="E23" s="1"/>
      <c r="F23" s="1"/>
      <c r="G23" s="1"/>
      <c r="H23" s="1"/>
      <c r="I23" s="1"/>
      <c r="J23" s="1"/>
      <c r="K23" s="1"/>
      <c r="L23" s="1"/>
      <c r="M23" s="1"/>
      <c r="N23" s="5"/>
    </row>
    <row r="24" spans="1:14" x14ac:dyDescent="0.25">
      <c r="A24" s="4"/>
      <c r="B24" s="1"/>
      <c r="C24" s="1"/>
      <c r="D24" s="1"/>
      <c r="E24" s="1"/>
      <c r="F24" s="1"/>
      <c r="G24" s="1"/>
      <c r="H24" s="1"/>
      <c r="I24" s="1"/>
      <c r="J24" s="1"/>
      <c r="K24" s="1"/>
      <c r="L24" s="1"/>
      <c r="M24" s="1"/>
      <c r="N24" s="5"/>
    </row>
    <row r="25" spans="1:14" x14ac:dyDescent="0.25">
      <c r="A25" s="4"/>
      <c r="B25" s="1"/>
      <c r="C25" s="1"/>
      <c r="D25" s="1"/>
      <c r="E25" s="1"/>
      <c r="F25" s="1"/>
      <c r="G25" s="1"/>
      <c r="H25" s="1"/>
      <c r="I25" s="1"/>
      <c r="J25" s="1"/>
      <c r="K25" s="1"/>
      <c r="L25" s="1"/>
      <c r="M25" s="1"/>
      <c r="N25" s="5"/>
    </row>
    <row r="26" spans="1:14" x14ac:dyDescent="0.25">
      <c r="A26" s="4"/>
      <c r="B26" s="1"/>
      <c r="C26" s="1"/>
      <c r="D26" s="1"/>
      <c r="E26" s="1"/>
      <c r="F26" s="1"/>
      <c r="G26" s="1"/>
      <c r="H26" s="1"/>
      <c r="I26" s="1"/>
      <c r="J26" s="1"/>
      <c r="K26" s="1"/>
      <c r="L26" s="1"/>
      <c r="M26" s="1"/>
      <c r="N26" s="5"/>
    </row>
    <row r="27" spans="1:14" x14ac:dyDescent="0.25">
      <c r="A27" s="4"/>
      <c r="B27" s="1"/>
      <c r="C27" s="1"/>
      <c r="D27" s="1"/>
      <c r="E27" s="1"/>
      <c r="F27" s="1"/>
      <c r="G27" s="1"/>
      <c r="H27" s="1"/>
      <c r="I27" s="1"/>
      <c r="J27" s="1"/>
      <c r="K27" s="1"/>
      <c r="L27" s="1"/>
      <c r="M27" s="1"/>
      <c r="N27" s="5"/>
    </row>
    <row r="28" spans="1:14" x14ac:dyDescent="0.25">
      <c r="A28" s="6"/>
      <c r="B28" s="7"/>
      <c r="C28" s="7"/>
      <c r="D28" s="7"/>
      <c r="E28" s="7"/>
      <c r="F28" s="7"/>
      <c r="G28" s="7"/>
      <c r="H28" s="7"/>
      <c r="I28" s="7"/>
      <c r="J28" s="7"/>
      <c r="K28" s="7"/>
      <c r="L28" s="7"/>
      <c r="M28" s="7"/>
      <c r="N28" s="8"/>
    </row>
  </sheetData>
  <sheetProtection algorithmName="SHA-512" hashValue="AIvvd1BTCF/YG/7xSQNdLYRDNp8oktL9MJSBrhwrUJ2e6Z+Wre4dPDRAhLlFXDHxGEjP5wzt8WhlI1kZx7g3Iw==" saltValue="cOtOGpWBXbf7Kv1zDRgDng==" spinCount="100000" sheet="1" objects="1" scenarios="1" sort="0" autoFilter="0" pivotTables="0"/>
  <mergeCells count="1">
    <mergeCell ref="A2:N2"/>
  </mergeCells>
  <pageMargins left="0.27" right="0.21" top="1.0208333333333333" bottom="0.75" header="0.3" footer="0.3"/>
  <pageSetup orientation="landscape" horizontalDpi="1200" verticalDpi="1200" r:id="rId1"/>
  <headerFooter>
    <oddHeader>&amp;C&amp;"-,Bold"&amp;14Summary Table Report&amp;R&amp;G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21"/>
  <sheetViews>
    <sheetView showGridLines="0" view="pageLayout" zoomScaleNormal="100" workbookViewId="0">
      <selection activeCell="B14" sqref="B14"/>
    </sheetView>
  </sheetViews>
  <sheetFormatPr defaultRowHeight="15" x14ac:dyDescent="0.25"/>
  <cols>
    <col min="1" max="1" width="37.85546875" customWidth="1"/>
    <col min="2" max="2" width="29.85546875" customWidth="1"/>
  </cols>
  <sheetData>
    <row r="1" spans="1:2" ht="15.75" thickBot="1" x14ac:dyDescent="0.3"/>
    <row r="2" spans="1:2" x14ac:dyDescent="0.25">
      <c r="A2" s="77" t="str">
        <f>CONCATENATE("Table 6. Days per Dispensing by Drug Product in 2010")</f>
        <v>Table 6. Days per Dispensing by Drug Product in 2010</v>
      </c>
      <c r="B2" s="72"/>
    </row>
    <row r="3" spans="1:2" x14ac:dyDescent="0.25">
      <c r="A3" s="23"/>
      <c r="B3" s="29"/>
    </row>
    <row r="4" spans="1:2" x14ac:dyDescent="0.25">
      <c r="A4" s="66" t="s">
        <v>9</v>
      </c>
      <c r="B4" s="59"/>
    </row>
    <row r="5" spans="1:2" ht="15.75" thickBot="1" x14ac:dyDescent="0.3">
      <c r="A5" s="27" t="s">
        <v>0</v>
      </c>
      <c r="B5" s="59" t="s">
        <v>1</v>
      </c>
    </row>
    <row r="6" spans="1:2" x14ac:dyDescent="0.25">
      <c r="A6" s="67" t="s">
        <v>13</v>
      </c>
      <c r="B6" s="63">
        <v>24.136289798570502</v>
      </c>
    </row>
    <row r="7" spans="1:2" x14ac:dyDescent="0.25">
      <c r="A7" s="28" t="s">
        <v>14</v>
      </c>
      <c r="B7" s="64">
        <v>31.628180550714536</v>
      </c>
    </row>
    <row r="8" spans="1:2" x14ac:dyDescent="0.25">
      <c r="A8" s="28" t="s">
        <v>15</v>
      </c>
      <c r="B8" s="64">
        <v>31.542557674075635</v>
      </c>
    </row>
    <row r="9" spans="1:2" x14ac:dyDescent="0.25">
      <c r="A9" s="28" t="s">
        <v>16</v>
      </c>
      <c r="B9" s="64">
        <v>30.939123589609025</v>
      </c>
    </row>
    <row r="10" spans="1:2" x14ac:dyDescent="0.25">
      <c r="A10" s="28" t="s">
        <v>17</v>
      </c>
      <c r="B10" s="64">
        <v>17.728478864547981</v>
      </c>
    </row>
    <row r="11" spans="1:2" x14ac:dyDescent="0.25">
      <c r="A11" s="28" t="s">
        <v>18</v>
      </c>
      <c r="B11" s="64">
        <v>32.650116855725933</v>
      </c>
    </row>
    <row r="12" spans="1:2" x14ac:dyDescent="0.25">
      <c r="A12" s="28" t="s">
        <v>19</v>
      </c>
      <c r="B12" s="64">
        <v>7.8630490956072352</v>
      </c>
    </row>
    <row r="13" spans="1:2" x14ac:dyDescent="0.25">
      <c r="A13" s="28" t="s">
        <v>20</v>
      </c>
      <c r="B13" s="64">
        <v>24.293480819016239</v>
      </c>
    </row>
    <row r="14" spans="1:2" x14ac:dyDescent="0.25">
      <c r="A14" s="28" t="s">
        <v>21</v>
      </c>
      <c r="B14" s="64">
        <v>30.422065997130559</v>
      </c>
    </row>
    <row r="15" spans="1:2" x14ac:dyDescent="0.25">
      <c r="A15" s="28" t="s">
        <v>22</v>
      </c>
      <c r="B15" s="64">
        <v>2.7513513513513512</v>
      </c>
    </row>
    <row r="16" spans="1:2" x14ac:dyDescent="0.25">
      <c r="A16" s="28" t="s">
        <v>23</v>
      </c>
      <c r="B16" s="64">
        <v>12.903298969072164</v>
      </c>
    </row>
    <row r="17" spans="1:2" ht="30" x14ac:dyDescent="0.25">
      <c r="A17" s="28" t="s">
        <v>44</v>
      </c>
      <c r="B17" s="64">
        <v>23.333333333333332</v>
      </c>
    </row>
    <row r="18" spans="1:2" x14ac:dyDescent="0.25">
      <c r="A18" s="68" t="s">
        <v>43</v>
      </c>
      <c r="B18" s="65">
        <v>20.24715909090909</v>
      </c>
    </row>
    <row r="19" spans="1:2" x14ac:dyDescent="0.25">
      <c r="B19" s="15"/>
    </row>
    <row r="20" spans="1:2" x14ac:dyDescent="0.25">
      <c r="B20" s="15"/>
    </row>
    <row r="21" spans="1:2" x14ac:dyDescent="0.25">
      <c r="B21" s="15"/>
    </row>
  </sheetData>
  <sheetProtection sort="0" autoFilter="0" pivotTables="0"/>
  <mergeCells count="1">
    <mergeCell ref="A2:B2"/>
  </mergeCells>
  <pageMargins left="0.17708333333333334" right="0.1875" top="0.94791666666666663" bottom="0.75" header="0.3" footer="0.3"/>
  <pageSetup orientation="portrait" horizontalDpi="1200" verticalDpi="1200" r:id="rId2"/>
  <headerFooter>
    <oddHeader>&amp;C&amp;"-,Bold"&amp;14Summary Table Report&amp;R&amp;G</oddHead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28"/>
  <sheetViews>
    <sheetView showGridLines="0" view="pageLayout" zoomScaleNormal="100" workbookViewId="0">
      <selection activeCell="N26" sqref="N26"/>
    </sheetView>
  </sheetViews>
  <sheetFormatPr defaultRowHeight="15" x14ac:dyDescent="0.25"/>
  <sheetData>
    <row r="1" spans="1:14" ht="15.75" thickBot="1" x14ac:dyDescent="0.3"/>
    <row r="2" spans="1:14" x14ac:dyDescent="0.25">
      <c r="A2" s="74" t="str">
        <f>CONCATENATE("Figure 5. Days per Dispensing by Drug Product in 2010")</f>
        <v>Figure 5. Days per Dispensing by Drug Product in 2010</v>
      </c>
      <c r="B2" s="75"/>
      <c r="C2" s="75"/>
      <c r="D2" s="75"/>
      <c r="E2" s="75"/>
      <c r="F2" s="75"/>
      <c r="G2" s="75"/>
      <c r="H2" s="75"/>
      <c r="I2" s="75"/>
      <c r="J2" s="75"/>
      <c r="K2" s="75"/>
      <c r="L2" s="75"/>
      <c r="M2" s="75"/>
      <c r="N2" s="76"/>
    </row>
    <row r="3" spans="1:14" x14ac:dyDescent="0.25">
      <c r="A3" s="4"/>
      <c r="B3" s="1"/>
      <c r="C3" s="1"/>
      <c r="D3" s="1"/>
      <c r="E3" s="1"/>
      <c r="F3" s="1"/>
      <c r="G3" s="1"/>
      <c r="H3" s="1"/>
      <c r="I3" s="1"/>
      <c r="J3" s="1"/>
      <c r="K3" s="1"/>
      <c r="L3" s="1"/>
      <c r="M3" s="1"/>
      <c r="N3" s="5"/>
    </row>
    <row r="4" spans="1:14" x14ac:dyDescent="0.25">
      <c r="A4" s="4"/>
      <c r="B4" s="1"/>
      <c r="C4" s="1"/>
      <c r="D4" s="1"/>
      <c r="E4" s="1"/>
      <c r="F4" s="1"/>
      <c r="G4" s="1"/>
      <c r="H4" s="1"/>
      <c r="I4" s="1"/>
      <c r="J4" s="1"/>
      <c r="K4" s="1"/>
      <c r="L4" s="1"/>
      <c r="M4" s="1"/>
      <c r="N4" s="5"/>
    </row>
    <row r="5" spans="1:14" x14ac:dyDescent="0.25">
      <c r="A5" s="4"/>
      <c r="B5" s="1"/>
      <c r="C5" s="1"/>
      <c r="D5" s="1"/>
      <c r="E5" s="1"/>
      <c r="F5" s="1"/>
      <c r="G5" s="1"/>
      <c r="H5" s="1"/>
      <c r="I5" s="1"/>
      <c r="J5" s="1"/>
      <c r="K5" s="1"/>
      <c r="L5" s="1"/>
      <c r="M5" s="1"/>
      <c r="N5" s="5"/>
    </row>
    <row r="6" spans="1:14" x14ac:dyDescent="0.25">
      <c r="A6" s="4"/>
      <c r="B6" s="1"/>
      <c r="C6" s="1"/>
      <c r="D6" s="1"/>
      <c r="E6" s="1"/>
      <c r="F6" s="1"/>
      <c r="G6" s="1"/>
      <c r="H6" s="1"/>
      <c r="I6" s="1"/>
      <c r="J6" s="1"/>
      <c r="K6" s="1"/>
      <c r="L6" s="1"/>
      <c r="M6" s="1"/>
      <c r="N6" s="5"/>
    </row>
    <row r="7" spans="1:14" x14ac:dyDescent="0.25">
      <c r="A7" s="4"/>
      <c r="B7" s="1"/>
      <c r="C7" s="1"/>
      <c r="D7" s="1"/>
      <c r="E7" s="1"/>
      <c r="F7" s="1"/>
      <c r="G7" s="1"/>
      <c r="H7" s="1"/>
      <c r="I7" s="1"/>
      <c r="J7" s="1"/>
      <c r="K7" s="1"/>
      <c r="L7" s="1"/>
      <c r="M7" s="1"/>
      <c r="N7" s="5"/>
    </row>
    <row r="8" spans="1:14" x14ac:dyDescent="0.25">
      <c r="A8" s="4"/>
      <c r="B8" s="1"/>
      <c r="C8" s="1"/>
      <c r="D8" s="1"/>
      <c r="E8" s="1"/>
      <c r="F8" s="1"/>
      <c r="G8" s="1"/>
      <c r="H8" s="1"/>
      <c r="I8" s="1"/>
      <c r="J8" s="1"/>
      <c r="K8" s="1"/>
      <c r="L8" s="1"/>
      <c r="M8" s="1"/>
      <c r="N8" s="5"/>
    </row>
    <row r="9" spans="1:14" x14ac:dyDescent="0.25">
      <c r="A9" s="4"/>
      <c r="B9" s="1"/>
      <c r="C9" s="1"/>
      <c r="D9" s="1"/>
      <c r="E9" s="1"/>
      <c r="F9" s="1"/>
      <c r="G9" s="1"/>
      <c r="H9" s="1"/>
      <c r="I9" s="1"/>
      <c r="J9" s="1"/>
      <c r="K9" s="1"/>
      <c r="L9" s="1"/>
      <c r="M9" s="1"/>
      <c r="N9" s="5"/>
    </row>
    <row r="10" spans="1:14" x14ac:dyDescent="0.25">
      <c r="A10" s="4"/>
      <c r="B10" s="1"/>
      <c r="C10" s="1"/>
      <c r="D10" s="1"/>
      <c r="E10" s="1"/>
      <c r="F10" s="1"/>
      <c r="G10" s="1"/>
      <c r="H10" s="1"/>
      <c r="I10" s="1"/>
      <c r="J10" s="1"/>
      <c r="K10" s="1"/>
      <c r="L10" s="1"/>
      <c r="M10" s="1"/>
      <c r="N10" s="5"/>
    </row>
    <row r="11" spans="1:14" x14ac:dyDescent="0.25">
      <c r="A11" s="4"/>
      <c r="B11" s="1"/>
      <c r="C11" s="1"/>
      <c r="D11" s="1"/>
      <c r="E11" s="1"/>
      <c r="F11" s="1"/>
      <c r="G11" s="1"/>
      <c r="H11" s="1"/>
      <c r="I11" s="1"/>
      <c r="J11" s="1"/>
      <c r="K11" s="1"/>
      <c r="L11" s="1"/>
      <c r="M11" s="1"/>
      <c r="N11" s="5"/>
    </row>
    <row r="12" spans="1:14" x14ac:dyDescent="0.25">
      <c r="A12" s="4"/>
      <c r="B12" s="1"/>
      <c r="C12" s="1"/>
      <c r="D12" s="1"/>
      <c r="E12" s="1"/>
      <c r="F12" s="1"/>
      <c r="G12" s="1"/>
      <c r="H12" s="1"/>
      <c r="I12" s="1"/>
      <c r="J12" s="1"/>
      <c r="K12" s="1"/>
      <c r="L12" s="1"/>
      <c r="M12" s="1"/>
      <c r="N12" s="5"/>
    </row>
    <row r="13" spans="1:14" x14ac:dyDescent="0.25">
      <c r="A13" s="4"/>
      <c r="B13" s="1"/>
      <c r="C13" s="1"/>
      <c r="D13" s="1"/>
      <c r="E13" s="1"/>
      <c r="F13" s="1"/>
      <c r="G13" s="1"/>
      <c r="H13" s="1"/>
      <c r="I13" s="1"/>
      <c r="J13" s="1"/>
      <c r="K13" s="1"/>
      <c r="L13" s="1"/>
      <c r="M13" s="1"/>
      <c r="N13" s="5"/>
    </row>
    <row r="14" spans="1:14" x14ac:dyDescent="0.25">
      <c r="A14" s="4"/>
      <c r="B14" s="1"/>
      <c r="C14" s="1"/>
      <c r="D14" s="1"/>
      <c r="E14" s="1"/>
      <c r="F14" s="1"/>
      <c r="G14" s="1"/>
      <c r="H14" s="1"/>
      <c r="I14" s="1"/>
      <c r="J14" s="1"/>
      <c r="K14" s="1"/>
      <c r="L14" s="1"/>
      <c r="M14" s="1"/>
      <c r="N14" s="5"/>
    </row>
    <row r="15" spans="1:14" x14ac:dyDescent="0.25">
      <c r="A15" s="4"/>
      <c r="B15" s="1"/>
      <c r="C15" s="1"/>
      <c r="D15" s="1"/>
      <c r="E15" s="1"/>
      <c r="F15" s="1"/>
      <c r="G15" s="1"/>
      <c r="H15" s="1"/>
      <c r="I15" s="1"/>
      <c r="J15" s="1"/>
      <c r="K15" s="1"/>
      <c r="L15" s="1"/>
      <c r="M15" s="1"/>
      <c r="N15" s="5"/>
    </row>
    <row r="16" spans="1:14" x14ac:dyDescent="0.25">
      <c r="A16" s="4"/>
      <c r="B16" s="1"/>
      <c r="C16" s="1"/>
      <c r="D16" s="1"/>
      <c r="E16" s="1"/>
      <c r="F16" s="1"/>
      <c r="G16" s="1"/>
      <c r="H16" s="1"/>
      <c r="I16" s="1"/>
      <c r="J16" s="1"/>
      <c r="K16" s="1"/>
      <c r="L16" s="1"/>
      <c r="M16" s="1"/>
      <c r="N16" s="5"/>
    </row>
    <row r="17" spans="1:14" x14ac:dyDescent="0.25">
      <c r="A17" s="4"/>
      <c r="B17" s="1"/>
      <c r="C17" s="1"/>
      <c r="D17" s="1"/>
      <c r="E17" s="1"/>
      <c r="F17" s="1"/>
      <c r="G17" s="1"/>
      <c r="H17" s="1"/>
      <c r="I17" s="1"/>
      <c r="J17" s="1"/>
      <c r="K17" s="1"/>
      <c r="L17" s="1"/>
      <c r="M17" s="1"/>
      <c r="N17" s="5"/>
    </row>
    <row r="18" spans="1:14" x14ac:dyDescent="0.25">
      <c r="A18" s="4"/>
      <c r="B18" s="1"/>
      <c r="C18" s="1"/>
      <c r="D18" s="1"/>
      <c r="E18" s="1"/>
      <c r="F18" s="1"/>
      <c r="G18" s="1"/>
      <c r="H18" s="1"/>
      <c r="I18" s="1"/>
      <c r="J18" s="1"/>
      <c r="K18" s="1"/>
      <c r="L18" s="1"/>
      <c r="M18" s="1"/>
      <c r="N18" s="5"/>
    </row>
    <row r="19" spans="1:14" x14ac:dyDescent="0.25">
      <c r="A19" s="4"/>
      <c r="B19" s="1"/>
      <c r="C19" s="1"/>
      <c r="D19" s="1"/>
      <c r="E19" s="1"/>
      <c r="F19" s="1"/>
      <c r="G19" s="1"/>
      <c r="H19" s="1"/>
      <c r="I19" s="1"/>
      <c r="J19" s="1"/>
      <c r="K19" s="1"/>
      <c r="L19" s="1"/>
      <c r="M19" s="1"/>
      <c r="N19" s="5"/>
    </row>
    <row r="20" spans="1:14" x14ac:dyDescent="0.25">
      <c r="A20" s="4"/>
      <c r="B20" s="1"/>
      <c r="C20" s="1"/>
      <c r="D20" s="1"/>
      <c r="E20" s="1"/>
      <c r="F20" s="1"/>
      <c r="G20" s="1"/>
      <c r="H20" s="1"/>
      <c r="I20" s="1"/>
      <c r="J20" s="1"/>
      <c r="K20" s="1"/>
      <c r="L20" s="1"/>
      <c r="M20" s="1"/>
      <c r="N20" s="5"/>
    </row>
    <row r="21" spans="1:14" x14ac:dyDescent="0.25">
      <c r="A21" s="4"/>
      <c r="B21" s="1"/>
      <c r="C21" s="1"/>
      <c r="D21" s="1"/>
      <c r="E21" s="1"/>
      <c r="F21" s="1"/>
      <c r="G21" s="1"/>
      <c r="H21" s="1"/>
      <c r="I21" s="1"/>
      <c r="J21" s="1"/>
      <c r="K21" s="1"/>
      <c r="L21" s="1"/>
      <c r="M21" s="1"/>
      <c r="N21" s="5"/>
    </row>
    <row r="22" spans="1:14" x14ac:dyDescent="0.25">
      <c r="A22" s="4"/>
      <c r="B22" s="1"/>
      <c r="C22" s="1"/>
      <c r="D22" s="1"/>
      <c r="E22" s="1"/>
      <c r="F22" s="1"/>
      <c r="G22" s="1"/>
      <c r="H22" s="1"/>
      <c r="I22" s="1"/>
      <c r="J22" s="1"/>
      <c r="K22" s="1"/>
      <c r="L22" s="1"/>
      <c r="M22" s="1"/>
      <c r="N22" s="5"/>
    </row>
    <row r="23" spans="1:14" x14ac:dyDescent="0.25">
      <c r="A23" s="4"/>
      <c r="B23" s="1"/>
      <c r="C23" s="1"/>
      <c r="D23" s="1"/>
      <c r="E23" s="1"/>
      <c r="F23" s="1"/>
      <c r="G23" s="1"/>
      <c r="H23" s="1"/>
      <c r="I23" s="1"/>
      <c r="J23" s="1"/>
      <c r="K23" s="1"/>
      <c r="L23" s="1"/>
      <c r="M23" s="1"/>
      <c r="N23" s="5"/>
    </row>
    <row r="24" spans="1:14" x14ac:dyDescent="0.25">
      <c r="A24" s="4"/>
      <c r="B24" s="1"/>
      <c r="C24" s="1"/>
      <c r="D24" s="1"/>
      <c r="E24" s="1"/>
      <c r="F24" s="1"/>
      <c r="G24" s="1"/>
      <c r="H24" s="1"/>
      <c r="I24" s="1"/>
      <c r="J24" s="1"/>
      <c r="K24" s="1"/>
      <c r="L24" s="1"/>
      <c r="M24" s="1"/>
      <c r="N24" s="5"/>
    </row>
    <row r="25" spans="1:14" x14ac:dyDescent="0.25">
      <c r="A25" s="4"/>
      <c r="B25" s="1"/>
      <c r="C25" s="1"/>
      <c r="D25" s="1"/>
      <c r="E25" s="1"/>
      <c r="F25" s="1"/>
      <c r="G25" s="1"/>
      <c r="H25" s="1"/>
      <c r="I25" s="1"/>
      <c r="J25" s="1"/>
      <c r="K25" s="1"/>
      <c r="L25" s="1"/>
      <c r="M25" s="1"/>
      <c r="N25" s="5"/>
    </row>
    <row r="26" spans="1:14" x14ac:dyDescent="0.25">
      <c r="A26" s="4"/>
      <c r="B26" s="1"/>
      <c r="C26" s="1"/>
      <c r="D26" s="1"/>
      <c r="E26" s="1"/>
      <c r="F26" s="1"/>
      <c r="G26" s="1"/>
      <c r="H26" s="1"/>
      <c r="I26" s="1"/>
      <c r="J26" s="1"/>
      <c r="K26" s="1"/>
      <c r="L26" s="1"/>
      <c r="M26" s="1"/>
      <c r="N26" s="5"/>
    </row>
    <row r="27" spans="1:14" x14ac:dyDescent="0.25">
      <c r="A27" s="4"/>
      <c r="B27" s="1"/>
      <c r="C27" s="1"/>
      <c r="D27" s="1"/>
      <c r="E27" s="1"/>
      <c r="F27" s="1"/>
      <c r="G27" s="1"/>
      <c r="H27" s="1"/>
      <c r="I27" s="1"/>
      <c r="J27" s="1"/>
      <c r="K27" s="1"/>
      <c r="L27" s="1"/>
      <c r="M27" s="1"/>
      <c r="N27" s="5"/>
    </row>
    <row r="28" spans="1:14" x14ac:dyDescent="0.25">
      <c r="A28" s="6"/>
      <c r="B28" s="7"/>
      <c r="C28" s="7"/>
      <c r="D28" s="7"/>
      <c r="E28" s="7"/>
      <c r="F28" s="7"/>
      <c r="G28" s="7"/>
      <c r="H28" s="7"/>
      <c r="I28" s="7"/>
      <c r="J28" s="7"/>
      <c r="K28" s="7"/>
      <c r="L28" s="7"/>
      <c r="M28" s="7"/>
      <c r="N28" s="8"/>
    </row>
  </sheetData>
  <sheetProtection algorithmName="SHA-512" hashValue="hfRHCSNKBxd1HvrVxRWlrFPoXXUYhRcXmoV+mMsZWt2AgIPonWpZ59WFyd7Y+uM9kIFYeEa63kHdXDm70cs+dg==" saltValue="Tt4micMi+Ou95rOfCmi6AQ==" spinCount="100000" sheet="1" objects="1" scenarios="1" sort="0" autoFilter="0" pivotTables="0"/>
  <mergeCells count="1">
    <mergeCell ref="A2:N2"/>
  </mergeCells>
  <pageMargins left="0.27" right="0.21" top="1.0208333333333333" bottom="0.75" header="0.3" footer="0.3"/>
  <pageSetup orientation="landscape" horizontalDpi="1200" verticalDpi="1200" r:id="rId1"/>
  <headerFooter>
    <oddHeader>&amp;C&amp;"-,Bold"&amp;14Summary Table Report&amp;R&amp;G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view="pageLayout" zoomScaleNormal="100" workbookViewId="0">
      <selection activeCell="A2" sqref="A2"/>
    </sheetView>
  </sheetViews>
  <sheetFormatPr defaultRowHeight="15" x14ac:dyDescent="0.25"/>
  <cols>
    <col min="1" max="1" width="100.7109375" customWidth="1"/>
  </cols>
  <sheetData>
    <row r="1" spans="1:1" ht="18.75" x14ac:dyDescent="0.3">
      <c r="A1" s="39" t="s">
        <v>60</v>
      </c>
    </row>
    <row r="2" spans="1:1" x14ac:dyDescent="0.25">
      <c r="A2" s="33"/>
    </row>
    <row r="3" spans="1:1" ht="15.75" x14ac:dyDescent="0.25">
      <c r="A3" s="38" t="s">
        <v>59</v>
      </c>
    </row>
    <row r="4" spans="1:1" ht="9.9499999999999993" customHeight="1" x14ac:dyDescent="0.25">
      <c r="A4" s="34"/>
    </row>
    <row r="5" spans="1:1" ht="30" x14ac:dyDescent="0.25">
      <c r="A5" s="36" t="s">
        <v>58</v>
      </c>
    </row>
    <row r="6" spans="1:1" ht="15" customHeight="1" x14ac:dyDescent="0.25">
      <c r="A6" s="36" t="s">
        <v>57</v>
      </c>
    </row>
    <row r="7" spans="1:1" ht="30" x14ac:dyDescent="0.25">
      <c r="A7" s="37" t="s">
        <v>56</v>
      </c>
    </row>
    <row r="8" spans="1:1" ht="60" x14ac:dyDescent="0.25">
      <c r="A8" s="36" t="s">
        <v>55</v>
      </c>
    </row>
    <row r="9" spans="1:1" ht="45" x14ac:dyDescent="0.25">
      <c r="A9" s="36" t="s">
        <v>54</v>
      </c>
    </row>
    <row r="10" spans="1:1" ht="30" x14ac:dyDescent="0.25">
      <c r="A10" s="35" t="s">
        <v>53</v>
      </c>
    </row>
    <row r="11" spans="1:1" ht="30" x14ac:dyDescent="0.25">
      <c r="A11" s="34" t="s">
        <v>52</v>
      </c>
    </row>
    <row r="12" spans="1:1" x14ac:dyDescent="0.25">
      <c r="A12" s="33"/>
    </row>
    <row r="13" spans="1:1" ht="15.75" x14ac:dyDescent="0.25">
      <c r="A13" s="32" t="s">
        <v>51</v>
      </c>
    </row>
    <row r="14" spans="1:1" ht="9.9499999999999993" customHeight="1" x14ac:dyDescent="0.25">
      <c r="A14" s="31"/>
    </row>
    <row r="15" spans="1:1" ht="135" x14ac:dyDescent="0.25">
      <c r="A15" s="31" t="s">
        <v>50</v>
      </c>
    </row>
    <row r="16" spans="1:1" ht="9.9499999999999993" customHeight="1" x14ac:dyDescent="0.25">
      <c r="A16" s="31"/>
    </row>
    <row r="17" spans="1:1" ht="75" customHeight="1" x14ac:dyDescent="0.25">
      <c r="A17" s="31" t="s">
        <v>49</v>
      </c>
    </row>
    <row r="18" spans="1:1" ht="9.9499999999999993" customHeight="1" x14ac:dyDescent="0.25">
      <c r="A18" s="31"/>
    </row>
    <row r="19" spans="1:1" ht="90" x14ac:dyDescent="0.25">
      <c r="A19" s="31" t="s">
        <v>48</v>
      </c>
    </row>
    <row r="20" spans="1:1" ht="9.9499999999999993" customHeight="1" x14ac:dyDescent="0.25">
      <c r="A20" s="31"/>
    </row>
    <row r="21" spans="1:1" ht="75" x14ac:dyDescent="0.25">
      <c r="A21" s="30" t="s">
        <v>47</v>
      </c>
    </row>
  </sheetData>
  <sheetProtection algorithmName="SHA-512" hashValue="xehiEw1wf3z+1zI397QZpJ6NtougiPCFPxSP2i6A483GNvE8USpw0Eq84VA2UT/ehKQxLwcRy3fguCGK7Gq1aw==" saltValue="Gatw2TvW+pMntSZLoaSV3A==" spinCount="100000" sheet="1" objects="1" scenarios="1" sort="0" autoFilter="0" pivotTables="0"/>
  <pageMargins left="0.2" right="0.18" top="0.91666666666666663" bottom="0.75" header="0.3" footer="0.3"/>
  <pageSetup orientation="portrait" r:id="rId1"/>
  <headerFooter>
    <oddHeader>&amp;C&amp;"-,Bold"&amp;14Summary Table Report&amp;R&amp;G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65"/>
  <sheetViews>
    <sheetView showGridLines="0" view="pageLayout" zoomScaleNormal="100" workbookViewId="0">
      <selection activeCell="C16" sqref="C16"/>
    </sheetView>
  </sheetViews>
  <sheetFormatPr defaultRowHeight="15" x14ac:dyDescent="0.25"/>
  <cols>
    <col min="1" max="1" width="39.7109375" customWidth="1"/>
    <col min="2" max="2" width="15.7109375" customWidth="1"/>
    <col min="3" max="3" width="19.28515625" customWidth="1"/>
    <col min="4" max="4" width="18.42578125" customWidth="1"/>
    <col min="6" max="6" width="37.5703125" customWidth="1"/>
  </cols>
  <sheetData>
    <row r="1" spans="1:4" ht="15.75" thickBot="1" x14ac:dyDescent="0.3"/>
    <row r="2" spans="1:4" x14ac:dyDescent="0.25">
      <c r="A2" s="69" t="str">
        <f>CONCATENATE("Table 1. Number of Users, Dispensings, and Total Days Supplied by Durg Product in 2010")</f>
        <v>Table 1. Number of Users, Dispensings, and Total Days Supplied by Durg Product in 2010</v>
      </c>
      <c r="B2" s="70"/>
      <c r="C2" s="71"/>
      <c r="D2" s="72"/>
    </row>
    <row r="3" spans="1:4" x14ac:dyDescent="0.25">
      <c r="A3" s="2"/>
      <c r="B3" s="3"/>
      <c r="C3" s="1"/>
      <c r="D3" s="5"/>
    </row>
    <row r="4" spans="1:4" x14ac:dyDescent="0.25">
      <c r="A4" s="43"/>
      <c r="B4" s="44" t="s">
        <v>2</v>
      </c>
      <c r="C4" s="45"/>
      <c r="D4" s="46"/>
    </row>
    <row r="5" spans="1:4" ht="15.75" thickBot="1" x14ac:dyDescent="0.3">
      <c r="A5" s="27" t="s">
        <v>0</v>
      </c>
      <c r="B5" s="43" t="s">
        <v>3</v>
      </c>
      <c r="C5" s="47" t="s">
        <v>5</v>
      </c>
      <c r="D5" s="48" t="s">
        <v>4</v>
      </c>
    </row>
    <row r="6" spans="1:4" x14ac:dyDescent="0.25">
      <c r="A6" s="49" t="s">
        <v>13</v>
      </c>
      <c r="B6" s="51">
        <v>5415</v>
      </c>
      <c r="C6" s="52">
        <v>18468</v>
      </c>
      <c r="D6" s="53">
        <v>445749</v>
      </c>
    </row>
    <row r="7" spans="1:4" x14ac:dyDescent="0.25">
      <c r="A7" s="24" t="s">
        <v>14</v>
      </c>
      <c r="B7" s="54">
        <v>3427</v>
      </c>
      <c r="C7" s="14">
        <v>22952</v>
      </c>
      <c r="D7" s="55">
        <v>725930</v>
      </c>
    </row>
    <row r="8" spans="1:4" x14ac:dyDescent="0.25">
      <c r="A8" s="24" t="s">
        <v>15</v>
      </c>
      <c r="B8" s="54">
        <v>3202</v>
      </c>
      <c r="C8" s="14">
        <v>18986</v>
      </c>
      <c r="D8" s="55">
        <v>598867</v>
      </c>
    </row>
    <row r="9" spans="1:4" x14ac:dyDescent="0.25">
      <c r="A9" s="24" t="s">
        <v>16</v>
      </c>
      <c r="B9" s="54">
        <v>1829</v>
      </c>
      <c r="C9" s="14">
        <v>11433</v>
      </c>
      <c r="D9" s="55">
        <v>353727</v>
      </c>
    </row>
    <row r="10" spans="1:4" x14ac:dyDescent="0.25">
      <c r="A10" s="24" t="s">
        <v>17</v>
      </c>
      <c r="B10" s="54">
        <v>1073</v>
      </c>
      <c r="C10" s="14">
        <v>3241</v>
      </c>
      <c r="D10" s="55">
        <v>57458</v>
      </c>
    </row>
    <row r="11" spans="1:4" x14ac:dyDescent="0.25">
      <c r="A11" s="24" t="s">
        <v>18</v>
      </c>
      <c r="B11" s="54">
        <v>3335</v>
      </c>
      <c r="C11" s="14">
        <v>17543</v>
      </c>
      <c r="D11" s="55">
        <v>572781</v>
      </c>
    </row>
    <row r="12" spans="1:4" x14ac:dyDescent="0.25">
      <c r="A12" s="24" t="s">
        <v>19</v>
      </c>
      <c r="B12" s="54">
        <v>286</v>
      </c>
      <c r="C12" s="14">
        <v>1161</v>
      </c>
      <c r="D12" s="55">
        <v>9129</v>
      </c>
    </row>
    <row r="13" spans="1:4" x14ac:dyDescent="0.25">
      <c r="A13" s="24" t="s">
        <v>20</v>
      </c>
      <c r="B13" s="54">
        <v>962</v>
      </c>
      <c r="C13" s="14">
        <v>4249</v>
      </c>
      <c r="D13" s="55">
        <v>103223</v>
      </c>
    </row>
    <row r="14" spans="1:4" x14ac:dyDescent="0.25">
      <c r="A14" s="24" t="s">
        <v>21</v>
      </c>
      <c r="B14" s="54">
        <v>12243</v>
      </c>
      <c r="C14" s="14">
        <v>69700</v>
      </c>
      <c r="D14" s="55">
        <v>2120418</v>
      </c>
    </row>
    <row r="15" spans="1:4" x14ac:dyDescent="0.25">
      <c r="A15" s="24" t="s">
        <v>22</v>
      </c>
      <c r="B15" s="54">
        <v>108</v>
      </c>
      <c r="C15" s="14">
        <v>925</v>
      </c>
      <c r="D15" s="55">
        <v>2545</v>
      </c>
    </row>
    <row r="16" spans="1:4" x14ac:dyDescent="0.25">
      <c r="A16" s="28" t="s">
        <v>23</v>
      </c>
      <c r="B16" s="54">
        <v>3362</v>
      </c>
      <c r="C16" s="14">
        <v>9700</v>
      </c>
      <c r="D16" s="55">
        <v>125162</v>
      </c>
    </row>
    <row r="17" spans="1:4" ht="15" customHeight="1" x14ac:dyDescent="0.25">
      <c r="A17" s="24" t="s">
        <v>44</v>
      </c>
      <c r="B17" s="54">
        <v>2</v>
      </c>
      <c r="C17" s="14">
        <v>3</v>
      </c>
      <c r="D17" s="55">
        <v>70</v>
      </c>
    </row>
    <row r="18" spans="1:4" x14ac:dyDescent="0.25">
      <c r="A18" s="50" t="s">
        <v>43</v>
      </c>
      <c r="B18" s="56">
        <v>1214</v>
      </c>
      <c r="C18" s="57">
        <v>3872</v>
      </c>
      <c r="D18" s="58">
        <v>78397</v>
      </c>
    </row>
    <row r="19" spans="1:4" x14ac:dyDescent="0.25">
      <c r="D19" s="14"/>
    </row>
    <row r="20" spans="1:4" x14ac:dyDescent="0.25">
      <c r="D20" s="14"/>
    </row>
    <row r="21" spans="1:4" x14ac:dyDescent="0.25">
      <c r="D21" s="14"/>
    </row>
    <row r="22" spans="1:4" x14ac:dyDescent="0.25">
      <c r="D22" s="14"/>
    </row>
    <row r="23" spans="1:4" x14ac:dyDescent="0.25">
      <c r="D23" s="14"/>
    </row>
    <row r="24" spans="1:4" x14ac:dyDescent="0.25">
      <c r="D24" s="14"/>
    </row>
    <row r="25" spans="1:4" x14ac:dyDescent="0.25">
      <c r="D25" s="14"/>
    </row>
    <row r="26" spans="1:4" x14ac:dyDescent="0.25">
      <c r="D26" s="14"/>
    </row>
    <row r="27" spans="1:4" x14ac:dyDescent="0.25">
      <c r="D27" s="14"/>
    </row>
    <row r="28" spans="1:4" x14ac:dyDescent="0.25">
      <c r="D28" s="14"/>
    </row>
    <row r="29" spans="1:4" x14ac:dyDescent="0.25">
      <c r="D29" s="14"/>
    </row>
    <row r="30" spans="1:4" x14ac:dyDescent="0.25">
      <c r="D30" s="14"/>
    </row>
    <row r="31" spans="1:4" x14ac:dyDescent="0.25">
      <c r="D31" s="14"/>
    </row>
    <row r="32" spans="1:4" x14ac:dyDescent="0.25">
      <c r="D32" s="14"/>
    </row>
    <row r="33" spans="4:4" x14ac:dyDescent="0.25">
      <c r="D33" s="14"/>
    </row>
    <row r="34" spans="4:4" x14ac:dyDescent="0.25">
      <c r="D34" s="14"/>
    </row>
    <row r="35" spans="4:4" x14ac:dyDescent="0.25">
      <c r="D35" s="14"/>
    </row>
    <row r="36" spans="4:4" x14ac:dyDescent="0.25">
      <c r="D36" s="14"/>
    </row>
    <row r="37" spans="4:4" x14ac:dyDescent="0.25">
      <c r="D37" s="14"/>
    </row>
    <row r="38" spans="4:4" x14ac:dyDescent="0.25">
      <c r="D38" s="14"/>
    </row>
    <row r="39" spans="4:4" x14ac:dyDescent="0.25">
      <c r="D39" s="14"/>
    </row>
    <row r="40" spans="4:4" x14ac:dyDescent="0.25">
      <c r="D40" s="14"/>
    </row>
    <row r="41" spans="4:4" x14ac:dyDescent="0.25">
      <c r="D41" s="14"/>
    </row>
    <row r="42" spans="4:4" x14ac:dyDescent="0.25">
      <c r="D42" s="14"/>
    </row>
    <row r="43" spans="4:4" x14ac:dyDescent="0.25">
      <c r="D43" s="14"/>
    </row>
    <row r="44" spans="4:4" x14ac:dyDescent="0.25">
      <c r="D44" s="14"/>
    </row>
    <row r="45" spans="4:4" x14ac:dyDescent="0.25">
      <c r="D45" s="14"/>
    </row>
    <row r="46" spans="4:4" x14ac:dyDescent="0.25">
      <c r="D46" s="14"/>
    </row>
    <row r="47" spans="4:4" x14ac:dyDescent="0.25">
      <c r="D47" s="14"/>
    </row>
    <row r="48" spans="4:4" x14ac:dyDescent="0.25">
      <c r="D48" s="14"/>
    </row>
    <row r="49" spans="4:4" x14ac:dyDescent="0.25">
      <c r="D49" s="14"/>
    </row>
    <row r="50" spans="4:4" x14ac:dyDescent="0.25">
      <c r="D50" s="14"/>
    </row>
    <row r="51" spans="4:4" x14ac:dyDescent="0.25">
      <c r="D51" s="14"/>
    </row>
    <row r="52" spans="4:4" x14ac:dyDescent="0.25">
      <c r="D52" s="14"/>
    </row>
    <row r="53" spans="4:4" x14ac:dyDescent="0.25">
      <c r="D53" s="14"/>
    </row>
    <row r="54" spans="4:4" x14ac:dyDescent="0.25">
      <c r="D54" s="14"/>
    </row>
    <row r="55" spans="4:4" x14ac:dyDescent="0.25">
      <c r="D55" s="14"/>
    </row>
    <row r="56" spans="4:4" x14ac:dyDescent="0.25">
      <c r="D56" s="14"/>
    </row>
    <row r="57" spans="4:4" x14ac:dyDescent="0.25">
      <c r="D57" s="14"/>
    </row>
    <row r="58" spans="4:4" x14ac:dyDescent="0.25">
      <c r="D58" s="14"/>
    </row>
    <row r="59" spans="4:4" x14ac:dyDescent="0.25">
      <c r="D59" s="14"/>
    </row>
    <row r="60" spans="4:4" x14ac:dyDescent="0.25">
      <c r="D60" s="14"/>
    </row>
    <row r="61" spans="4:4" x14ac:dyDescent="0.25">
      <c r="D61" s="14"/>
    </row>
    <row r="62" spans="4:4" x14ac:dyDescent="0.25">
      <c r="D62" s="14"/>
    </row>
    <row r="63" spans="4:4" x14ac:dyDescent="0.25">
      <c r="D63" s="14"/>
    </row>
    <row r="64" spans="4:4" x14ac:dyDescent="0.25">
      <c r="D64" s="14"/>
    </row>
    <row r="65" spans="4:4" x14ac:dyDescent="0.25">
      <c r="D65" s="14"/>
    </row>
    <row r="66" spans="4:4" x14ac:dyDescent="0.25">
      <c r="D66" s="14"/>
    </row>
    <row r="67" spans="4:4" x14ac:dyDescent="0.25">
      <c r="D67" s="14"/>
    </row>
    <row r="68" spans="4:4" x14ac:dyDescent="0.25">
      <c r="D68" s="14"/>
    </row>
    <row r="69" spans="4:4" x14ac:dyDescent="0.25">
      <c r="D69" s="14"/>
    </row>
    <row r="70" spans="4:4" x14ac:dyDescent="0.25">
      <c r="D70" s="14"/>
    </row>
    <row r="71" spans="4:4" x14ac:dyDescent="0.25">
      <c r="D71" s="14"/>
    </row>
    <row r="72" spans="4:4" x14ac:dyDescent="0.25">
      <c r="D72" s="14"/>
    </row>
    <row r="73" spans="4:4" x14ac:dyDescent="0.25">
      <c r="D73" s="14"/>
    </row>
    <row r="74" spans="4:4" x14ac:dyDescent="0.25">
      <c r="D74" s="14"/>
    </row>
    <row r="75" spans="4:4" x14ac:dyDescent="0.25">
      <c r="D75" s="14"/>
    </row>
    <row r="76" spans="4:4" x14ac:dyDescent="0.25">
      <c r="D76" s="14"/>
    </row>
    <row r="77" spans="4:4" x14ac:dyDescent="0.25">
      <c r="D77" s="14"/>
    </row>
    <row r="78" spans="4:4" x14ac:dyDescent="0.25">
      <c r="D78" s="14"/>
    </row>
    <row r="79" spans="4:4" x14ac:dyDescent="0.25">
      <c r="D79" s="14"/>
    </row>
    <row r="80" spans="4:4" x14ac:dyDescent="0.25">
      <c r="D80" s="14"/>
    </row>
    <row r="81" spans="4:4" x14ac:dyDescent="0.25">
      <c r="D81" s="14"/>
    </row>
    <row r="82" spans="4:4" x14ac:dyDescent="0.25">
      <c r="D82" s="14"/>
    </row>
    <row r="83" spans="4:4" x14ac:dyDescent="0.25">
      <c r="D83" s="14"/>
    </row>
    <row r="84" spans="4:4" x14ac:dyDescent="0.25">
      <c r="D84" s="14"/>
    </row>
    <row r="85" spans="4:4" x14ac:dyDescent="0.25">
      <c r="D85" s="14"/>
    </row>
    <row r="86" spans="4:4" x14ac:dyDescent="0.25">
      <c r="D86" s="14"/>
    </row>
    <row r="87" spans="4:4" x14ac:dyDescent="0.25">
      <c r="D87" s="14"/>
    </row>
    <row r="88" spans="4:4" x14ac:dyDescent="0.25">
      <c r="D88" s="14"/>
    </row>
    <row r="89" spans="4:4" x14ac:dyDescent="0.25">
      <c r="D89" s="14"/>
    </row>
    <row r="90" spans="4:4" x14ac:dyDescent="0.25">
      <c r="D90" s="14"/>
    </row>
    <row r="91" spans="4:4" x14ac:dyDescent="0.25">
      <c r="D91" s="14"/>
    </row>
    <row r="92" spans="4:4" x14ac:dyDescent="0.25">
      <c r="D92" s="14"/>
    </row>
    <row r="93" spans="4:4" x14ac:dyDescent="0.25">
      <c r="D93" s="14"/>
    </row>
    <row r="94" spans="4:4" x14ac:dyDescent="0.25">
      <c r="D94" s="14"/>
    </row>
    <row r="95" spans="4:4" x14ac:dyDescent="0.25">
      <c r="D95" s="14"/>
    </row>
    <row r="96" spans="4:4" x14ac:dyDescent="0.25">
      <c r="D96" s="14"/>
    </row>
    <row r="97" spans="4:4" x14ac:dyDescent="0.25">
      <c r="D97" s="14"/>
    </row>
    <row r="98" spans="4:4" x14ac:dyDescent="0.25">
      <c r="D98" s="14"/>
    </row>
    <row r="99" spans="4:4" x14ac:dyDescent="0.25">
      <c r="D99" s="14"/>
    </row>
    <row r="100" spans="4:4" x14ac:dyDescent="0.25">
      <c r="D100" s="14"/>
    </row>
    <row r="101" spans="4:4" x14ac:dyDescent="0.25">
      <c r="D101" s="14"/>
    </row>
    <row r="102" spans="4:4" x14ac:dyDescent="0.25">
      <c r="D102" s="14"/>
    </row>
    <row r="103" spans="4:4" x14ac:dyDescent="0.25">
      <c r="D103" s="14"/>
    </row>
    <row r="104" spans="4:4" x14ac:dyDescent="0.25">
      <c r="D104" s="14"/>
    </row>
    <row r="105" spans="4:4" x14ac:dyDescent="0.25">
      <c r="D105" s="14"/>
    </row>
    <row r="106" spans="4:4" x14ac:dyDescent="0.25">
      <c r="D106" s="14"/>
    </row>
    <row r="107" spans="4:4" x14ac:dyDescent="0.25">
      <c r="D107" s="14"/>
    </row>
    <row r="108" spans="4:4" x14ac:dyDescent="0.25">
      <c r="D108" s="14"/>
    </row>
    <row r="109" spans="4:4" x14ac:dyDescent="0.25">
      <c r="D109" s="14"/>
    </row>
    <row r="110" spans="4:4" x14ac:dyDescent="0.25">
      <c r="D110" s="14"/>
    </row>
    <row r="111" spans="4:4" x14ac:dyDescent="0.25">
      <c r="D111" s="14"/>
    </row>
    <row r="112" spans="4:4" x14ac:dyDescent="0.25">
      <c r="D112" s="14"/>
    </row>
    <row r="113" spans="4:4" x14ac:dyDescent="0.25">
      <c r="D113" s="14"/>
    </row>
    <row r="114" spans="4:4" x14ac:dyDescent="0.25">
      <c r="D114" s="14"/>
    </row>
    <row r="115" spans="4:4" x14ac:dyDescent="0.25">
      <c r="D115" s="14"/>
    </row>
    <row r="116" spans="4:4" x14ac:dyDescent="0.25">
      <c r="D116" s="14"/>
    </row>
    <row r="117" spans="4:4" x14ac:dyDescent="0.25">
      <c r="D117" s="14"/>
    </row>
    <row r="118" spans="4:4" x14ac:dyDescent="0.25">
      <c r="D118" s="14"/>
    </row>
    <row r="119" spans="4:4" x14ac:dyDescent="0.25">
      <c r="D119" s="14"/>
    </row>
    <row r="120" spans="4:4" x14ac:dyDescent="0.25">
      <c r="D120" s="14"/>
    </row>
    <row r="121" spans="4:4" x14ac:dyDescent="0.25">
      <c r="D121" s="14"/>
    </row>
    <row r="122" spans="4:4" x14ac:dyDescent="0.25">
      <c r="D122" s="14"/>
    </row>
    <row r="123" spans="4:4" x14ac:dyDescent="0.25">
      <c r="D123" s="14"/>
    </row>
    <row r="124" spans="4:4" x14ac:dyDescent="0.25">
      <c r="D124" s="14"/>
    </row>
    <row r="125" spans="4:4" x14ac:dyDescent="0.25">
      <c r="D125" s="14"/>
    </row>
    <row r="126" spans="4:4" x14ac:dyDescent="0.25">
      <c r="D126" s="14"/>
    </row>
    <row r="127" spans="4:4" x14ac:dyDescent="0.25">
      <c r="D127" s="14"/>
    </row>
    <row r="128" spans="4:4" x14ac:dyDescent="0.25">
      <c r="D128" s="14"/>
    </row>
    <row r="129" spans="4:4" x14ac:dyDescent="0.25">
      <c r="D129" s="14"/>
    </row>
    <row r="130" spans="4:4" x14ac:dyDescent="0.25">
      <c r="D130" s="14"/>
    </row>
    <row r="131" spans="4:4" x14ac:dyDescent="0.25">
      <c r="D131" s="14"/>
    </row>
    <row r="132" spans="4:4" x14ac:dyDescent="0.25">
      <c r="D132" s="14"/>
    </row>
    <row r="133" spans="4:4" x14ac:dyDescent="0.25">
      <c r="D133" s="14"/>
    </row>
    <row r="134" spans="4:4" x14ac:dyDescent="0.25">
      <c r="D134" s="14"/>
    </row>
    <row r="135" spans="4:4" x14ac:dyDescent="0.25">
      <c r="D135" s="14"/>
    </row>
    <row r="136" spans="4:4" x14ac:dyDescent="0.25">
      <c r="D136" s="14"/>
    </row>
    <row r="137" spans="4:4" x14ac:dyDescent="0.25">
      <c r="D137" s="14"/>
    </row>
    <row r="138" spans="4:4" x14ac:dyDescent="0.25">
      <c r="D138" s="14"/>
    </row>
    <row r="139" spans="4:4" x14ac:dyDescent="0.25">
      <c r="D139" s="14"/>
    </row>
    <row r="140" spans="4:4" x14ac:dyDescent="0.25">
      <c r="D140" s="14"/>
    </row>
    <row r="141" spans="4:4" x14ac:dyDescent="0.25">
      <c r="D141" s="14"/>
    </row>
    <row r="142" spans="4:4" x14ac:dyDescent="0.25">
      <c r="D142" s="14"/>
    </row>
    <row r="143" spans="4:4" x14ac:dyDescent="0.25">
      <c r="D143" s="14"/>
    </row>
    <row r="144" spans="4:4" x14ac:dyDescent="0.25">
      <c r="D144" s="14"/>
    </row>
    <row r="145" spans="4:4" x14ac:dyDescent="0.25">
      <c r="D145" s="14"/>
    </row>
    <row r="146" spans="4:4" x14ac:dyDescent="0.25">
      <c r="D146" s="14"/>
    </row>
    <row r="147" spans="4:4" x14ac:dyDescent="0.25">
      <c r="D147" s="14"/>
    </row>
    <row r="148" spans="4:4" x14ac:dyDescent="0.25">
      <c r="D148" s="14"/>
    </row>
    <row r="149" spans="4:4" x14ac:dyDescent="0.25">
      <c r="D149" s="14"/>
    </row>
    <row r="150" spans="4:4" x14ac:dyDescent="0.25">
      <c r="D150" s="14"/>
    </row>
    <row r="151" spans="4:4" x14ac:dyDescent="0.25">
      <c r="D151" s="14"/>
    </row>
    <row r="152" spans="4:4" x14ac:dyDescent="0.25">
      <c r="D152" s="14"/>
    </row>
    <row r="153" spans="4:4" x14ac:dyDescent="0.25">
      <c r="D153" s="14"/>
    </row>
    <row r="154" spans="4:4" x14ac:dyDescent="0.25">
      <c r="D154" s="14"/>
    </row>
    <row r="155" spans="4:4" x14ac:dyDescent="0.25">
      <c r="D155" s="14"/>
    </row>
    <row r="156" spans="4:4" x14ac:dyDescent="0.25">
      <c r="D156" s="14"/>
    </row>
    <row r="157" spans="4:4" x14ac:dyDescent="0.25">
      <c r="D157" s="14"/>
    </row>
    <row r="158" spans="4:4" x14ac:dyDescent="0.25">
      <c r="D158" s="14"/>
    </row>
    <row r="159" spans="4:4" x14ac:dyDescent="0.25">
      <c r="D159" s="14"/>
    </row>
    <row r="160" spans="4:4" x14ac:dyDescent="0.25">
      <c r="D160" s="14"/>
    </row>
    <row r="161" spans="4:4" x14ac:dyDescent="0.25">
      <c r="D161" s="14"/>
    </row>
    <row r="162" spans="4:4" x14ac:dyDescent="0.25">
      <c r="D162" s="14"/>
    </row>
    <row r="163" spans="4:4" x14ac:dyDescent="0.25">
      <c r="D163" s="14"/>
    </row>
    <row r="164" spans="4:4" x14ac:dyDescent="0.25">
      <c r="D164" s="14"/>
    </row>
    <row r="165" spans="4:4" x14ac:dyDescent="0.25">
      <c r="D165" s="14"/>
    </row>
    <row r="166" spans="4:4" x14ac:dyDescent="0.25">
      <c r="D166" s="14"/>
    </row>
    <row r="167" spans="4:4" x14ac:dyDescent="0.25">
      <c r="D167" s="14"/>
    </row>
    <row r="168" spans="4:4" x14ac:dyDescent="0.25">
      <c r="D168" s="14"/>
    </row>
    <row r="169" spans="4:4" x14ac:dyDescent="0.25">
      <c r="D169" s="14"/>
    </row>
    <row r="170" spans="4:4" x14ac:dyDescent="0.25">
      <c r="D170" s="14"/>
    </row>
    <row r="171" spans="4:4" x14ac:dyDescent="0.25">
      <c r="D171" s="14"/>
    </row>
    <row r="172" spans="4:4" x14ac:dyDescent="0.25">
      <c r="D172" s="14"/>
    </row>
    <row r="173" spans="4:4" x14ac:dyDescent="0.25">
      <c r="D173" s="14"/>
    </row>
    <row r="174" spans="4:4" x14ac:dyDescent="0.25">
      <c r="D174" s="14"/>
    </row>
    <row r="175" spans="4:4" x14ac:dyDescent="0.25">
      <c r="D175" s="14"/>
    </row>
    <row r="176" spans="4:4" x14ac:dyDescent="0.25">
      <c r="D176" s="14"/>
    </row>
    <row r="177" spans="4:4" x14ac:dyDescent="0.25">
      <c r="D177" s="14"/>
    </row>
    <row r="178" spans="4:4" x14ac:dyDescent="0.25">
      <c r="D178" s="14"/>
    </row>
    <row r="179" spans="4:4" x14ac:dyDescent="0.25">
      <c r="D179" s="14"/>
    </row>
    <row r="180" spans="4:4" x14ac:dyDescent="0.25">
      <c r="D180" s="14"/>
    </row>
    <row r="181" spans="4:4" x14ac:dyDescent="0.25">
      <c r="D181" s="14"/>
    </row>
    <row r="182" spans="4:4" x14ac:dyDescent="0.25">
      <c r="D182" s="14"/>
    </row>
    <row r="183" spans="4:4" x14ac:dyDescent="0.25">
      <c r="D183" s="14"/>
    </row>
    <row r="184" spans="4:4" x14ac:dyDescent="0.25">
      <c r="D184" s="14"/>
    </row>
    <row r="185" spans="4:4" x14ac:dyDescent="0.25">
      <c r="D185" s="14"/>
    </row>
    <row r="186" spans="4:4" x14ac:dyDescent="0.25">
      <c r="D186" s="14"/>
    </row>
    <row r="187" spans="4:4" x14ac:dyDescent="0.25">
      <c r="D187" s="14"/>
    </row>
    <row r="188" spans="4:4" x14ac:dyDescent="0.25">
      <c r="D188" s="14"/>
    </row>
    <row r="189" spans="4:4" x14ac:dyDescent="0.25">
      <c r="D189" s="14"/>
    </row>
    <row r="190" spans="4:4" x14ac:dyDescent="0.25">
      <c r="D190" s="14"/>
    </row>
    <row r="191" spans="4:4" x14ac:dyDescent="0.25">
      <c r="D191" s="14"/>
    </row>
    <row r="192" spans="4:4" x14ac:dyDescent="0.25">
      <c r="D192" s="14"/>
    </row>
    <row r="193" spans="4:4" x14ac:dyDescent="0.25">
      <c r="D193" s="14"/>
    </row>
    <row r="194" spans="4:4" x14ac:dyDescent="0.25">
      <c r="D194" s="14"/>
    </row>
    <row r="195" spans="4:4" x14ac:dyDescent="0.25">
      <c r="D195" s="14"/>
    </row>
    <row r="196" spans="4:4" x14ac:dyDescent="0.25">
      <c r="D196" s="14"/>
    </row>
    <row r="197" spans="4:4" x14ac:dyDescent="0.25">
      <c r="D197" s="14"/>
    </row>
    <row r="198" spans="4:4" x14ac:dyDescent="0.25">
      <c r="D198" s="14"/>
    </row>
    <row r="199" spans="4:4" x14ac:dyDescent="0.25">
      <c r="D199" s="14"/>
    </row>
    <row r="200" spans="4:4" x14ac:dyDescent="0.25">
      <c r="D200" s="14"/>
    </row>
    <row r="201" spans="4:4" x14ac:dyDescent="0.25">
      <c r="D201" s="14"/>
    </row>
    <row r="202" spans="4:4" x14ac:dyDescent="0.25">
      <c r="D202" s="14"/>
    </row>
    <row r="203" spans="4:4" x14ac:dyDescent="0.25">
      <c r="D203" s="14"/>
    </row>
    <row r="204" spans="4:4" x14ac:dyDescent="0.25">
      <c r="D204" s="14"/>
    </row>
    <row r="205" spans="4:4" x14ac:dyDescent="0.25">
      <c r="D205" s="14"/>
    </row>
    <row r="206" spans="4:4" x14ac:dyDescent="0.25">
      <c r="D206" s="14"/>
    </row>
    <row r="207" spans="4:4" x14ac:dyDescent="0.25">
      <c r="D207" s="14"/>
    </row>
    <row r="208" spans="4:4" x14ac:dyDescent="0.25">
      <c r="D208" s="14"/>
    </row>
    <row r="209" spans="4:4" x14ac:dyDescent="0.25">
      <c r="D209" s="14"/>
    </row>
    <row r="210" spans="4:4" x14ac:dyDescent="0.25">
      <c r="D210" s="14"/>
    </row>
    <row r="211" spans="4:4" x14ac:dyDescent="0.25">
      <c r="D211" s="14"/>
    </row>
    <row r="212" spans="4:4" x14ac:dyDescent="0.25">
      <c r="D212" s="14"/>
    </row>
    <row r="213" spans="4:4" x14ac:dyDescent="0.25">
      <c r="D213" s="14"/>
    </row>
    <row r="214" spans="4:4" x14ac:dyDescent="0.25">
      <c r="D214" s="14"/>
    </row>
    <row r="215" spans="4:4" x14ac:dyDescent="0.25">
      <c r="D215" s="14"/>
    </row>
    <row r="216" spans="4:4" x14ac:dyDescent="0.25">
      <c r="D216" s="14"/>
    </row>
    <row r="217" spans="4:4" x14ac:dyDescent="0.25">
      <c r="D217" s="14"/>
    </row>
    <row r="218" spans="4:4" x14ac:dyDescent="0.25">
      <c r="D218" s="14"/>
    </row>
    <row r="219" spans="4:4" x14ac:dyDescent="0.25">
      <c r="D219" s="14"/>
    </row>
    <row r="220" spans="4:4" x14ac:dyDescent="0.25">
      <c r="D220" s="14"/>
    </row>
    <row r="221" spans="4:4" x14ac:dyDescent="0.25">
      <c r="D221" s="14"/>
    </row>
    <row r="222" spans="4:4" x14ac:dyDescent="0.25">
      <c r="D222" s="14"/>
    </row>
    <row r="223" spans="4:4" x14ac:dyDescent="0.25">
      <c r="D223" s="14"/>
    </row>
    <row r="224" spans="4:4" x14ac:dyDescent="0.25">
      <c r="D224" s="14"/>
    </row>
    <row r="225" spans="4:4" x14ac:dyDescent="0.25">
      <c r="D225" s="14"/>
    </row>
    <row r="226" spans="4:4" x14ac:dyDescent="0.25">
      <c r="D226" s="14"/>
    </row>
    <row r="227" spans="4:4" x14ac:dyDescent="0.25">
      <c r="D227" s="14"/>
    </row>
    <row r="228" spans="4:4" x14ac:dyDescent="0.25">
      <c r="D228" s="14"/>
    </row>
    <row r="229" spans="4:4" x14ac:dyDescent="0.25">
      <c r="D229" s="14"/>
    </row>
    <row r="230" spans="4:4" x14ac:dyDescent="0.25">
      <c r="D230" s="14"/>
    </row>
    <row r="231" spans="4:4" x14ac:dyDescent="0.25">
      <c r="D231" s="14"/>
    </row>
    <row r="232" spans="4:4" x14ac:dyDescent="0.25">
      <c r="D232" s="14"/>
    </row>
    <row r="233" spans="4:4" x14ac:dyDescent="0.25">
      <c r="D233" s="14"/>
    </row>
    <row r="234" spans="4:4" x14ac:dyDescent="0.25">
      <c r="D234" s="14"/>
    </row>
    <row r="235" spans="4:4" x14ac:dyDescent="0.25">
      <c r="D235" s="14"/>
    </row>
    <row r="236" spans="4:4" x14ac:dyDescent="0.25">
      <c r="D236" s="14"/>
    </row>
    <row r="237" spans="4:4" x14ac:dyDescent="0.25">
      <c r="D237" s="14"/>
    </row>
    <row r="238" spans="4:4" x14ac:dyDescent="0.25">
      <c r="D238" s="14"/>
    </row>
    <row r="239" spans="4:4" x14ac:dyDescent="0.25">
      <c r="D239" s="14"/>
    </row>
    <row r="240" spans="4:4" x14ac:dyDescent="0.25">
      <c r="D240" s="14"/>
    </row>
    <row r="241" spans="4:4" x14ac:dyDescent="0.25">
      <c r="D241" s="14"/>
    </row>
    <row r="242" spans="4:4" x14ac:dyDescent="0.25">
      <c r="D242" s="14"/>
    </row>
    <row r="243" spans="4:4" x14ac:dyDescent="0.25">
      <c r="D243" s="14"/>
    </row>
    <row r="244" spans="4:4" x14ac:dyDescent="0.25">
      <c r="D244" s="14"/>
    </row>
    <row r="245" spans="4:4" x14ac:dyDescent="0.25">
      <c r="D245" s="14"/>
    </row>
    <row r="246" spans="4:4" x14ac:dyDescent="0.25">
      <c r="D246" s="14"/>
    </row>
    <row r="247" spans="4:4" x14ac:dyDescent="0.25">
      <c r="D247" s="14"/>
    </row>
    <row r="248" spans="4:4" x14ac:dyDescent="0.25">
      <c r="D248" s="14"/>
    </row>
    <row r="249" spans="4:4" x14ac:dyDescent="0.25">
      <c r="D249" s="14"/>
    </row>
    <row r="250" spans="4:4" x14ac:dyDescent="0.25">
      <c r="D250" s="14"/>
    </row>
    <row r="251" spans="4:4" x14ac:dyDescent="0.25">
      <c r="D251" s="14"/>
    </row>
    <row r="252" spans="4:4" x14ac:dyDescent="0.25">
      <c r="D252" s="14"/>
    </row>
    <row r="253" spans="4:4" x14ac:dyDescent="0.25">
      <c r="D253" s="14"/>
    </row>
    <row r="254" spans="4:4" x14ac:dyDescent="0.25">
      <c r="D254" s="14"/>
    </row>
    <row r="255" spans="4:4" x14ac:dyDescent="0.25">
      <c r="D255" s="14"/>
    </row>
    <row r="256" spans="4:4" x14ac:dyDescent="0.25">
      <c r="D256" s="14"/>
    </row>
    <row r="257" spans="4:4" x14ac:dyDescent="0.25">
      <c r="D257" s="14"/>
    </row>
    <row r="258" spans="4:4" x14ac:dyDescent="0.25">
      <c r="D258" s="14"/>
    </row>
    <row r="259" spans="4:4" x14ac:dyDescent="0.25">
      <c r="D259" s="14"/>
    </row>
    <row r="260" spans="4:4" x14ac:dyDescent="0.25">
      <c r="D260" s="14"/>
    </row>
    <row r="261" spans="4:4" x14ac:dyDescent="0.25">
      <c r="D261" s="14"/>
    </row>
    <row r="262" spans="4:4" x14ac:dyDescent="0.25">
      <c r="D262" s="14"/>
    </row>
    <row r="263" spans="4:4" x14ac:dyDescent="0.25">
      <c r="D263" s="14"/>
    </row>
    <row r="264" spans="4:4" x14ac:dyDescent="0.25">
      <c r="D264" s="14"/>
    </row>
    <row r="265" spans="4:4" x14ac:dyDescent="0.25">
      <c r="D265" s="14"/>
    </row>
    <row r="266" spans="4:4" x14ac:dyDescent="0.25">
      <c r="D266" s="14"/>
    </row>
    <row r="267" spans="4:4" x14ac:dyDescent="0.25">
      <c r="D267" s="14"/>
    </row>
    <row r="268" spans="4:4" x14ac:dyDescent="0.25">
      <c r="D268" s="14"/>
    </row>
    <row r="269" spans="4:4" x14ac:dyDescent="0.25">
      <c r="D269" s="14"/>
    </row>
    <row r="270" spans="4:4" x14ac:dyDescent="0.25">
      <c r="D270" s="14"/>
    </row>
    <row r="271" spans="4:4" x14ac:dyDescent="0.25">
      <c r="D271" s="14"/>
    </row>
    <row r="272" spans="4:4" x14ac:dyDescent="0.25">
      <c r="D272" s="14"/>
    </row>
    <row r="273" spans="4:4" x14ac:dyDescent="0.25">
      <c r="D273" s="14"/>
    </row>
    <row r="274" spans="4:4" x14ac:dyDescent="0.25">
      <c r="D274" s="14"/>
    </row>
    <row r="275" spans="4:4" x14ac:dyDescent="0.25">
      <c r="D275" s="14"/>
    </row>
    <row r="276" spans="4:4" x14ac:dyDescent="0.25">
      <c r="D276" s="14"/>
    </row>
    <row r="277" spans="4:4" x14ac:dyDescent="0.25">
      <c r="D277" s="14"/>
    </row>
    <row r="278" spans="4:4" x14ac:dyDescent="0.25">
      <c r="D278" s="14"/>
    </row>
    <row r="279" spans="4:4" x14ac:dyDescent="0.25">
      <c r="D279" s="14"/>
    </row>
    <row r="280" spans="4:4" x14ac:dyDescent="0.25">
      <c r="D280" s="14"/>
    </row>
    <row r="281" spans="4:4" x14ac:dyDescent="0.25">
      <c r="D281" s="14"/>
    </row>
    <row r="282" spans="4:4" x14ac:dyDescent="0.25">
      <c r="D282" s="14"/>
    </row>
    <row r="283" spans="4:4" x14ac:dyDescent="0.25">
      <c r="D283" s="14"/>
    </row>
    <row r="284" spans="4:4" x14ac:dyDescent="0.25">
      <c r="D284" s="14"/>
    </row>
    <row r="285" spans="4:4" x14ac:dyDescent="0.25">
      <c r="D285" s="14"/>
    </row>
    <row r="286" spans="4:4" x14ac:dyDescent="0.25">
      <c r="D286" s="14"/>
    </row>
    <row r="287" spans="4:4" x14ac:dyDescent="0.25">
      <c r="D287" s="14"/>
    </row>
    <row r="288" spans="4:4" x14ac:dyDescent="0.25">
      <c r="D288" s="14"/>
    </row>
    <row r="289" spans="4:4" x14ac:dyDescent="0.25">
      <c r="D289" s="14"/>
    </row>
    <row r="290" spans="4:4" x14ac:dyDescent="0.25">
      <c r="D290" s="14"/>
    </row>
    <row r="291" spans="4:4" x14ac:dyDescent="0.25">
      <c r="D291" s="14"/>
    </row>
    <row r="292" spans="4:4" x14ac:dyDescent="0.25">
      <c r="D292" s="14"/>
    </row>
    <row r="293" spans="4:4" x14ac:dyDescent="0.25">
      <c r="D293" s="14"/>
    </row>
    <row r="294" spans="4:4" x14ac:dyDescent="0.25">
      <c r="D294" s="14"/>
    </row>
    <row r="295" spans="4:4" x14ac:dyDescent="0.25">
      <c r="D295" s="14"/>
    </row>
    <row r="296" spans="4:4" x14ac:dyDescent="0.25">
      <c r="D296" s="14"/>
    </row>
    <row r="297" spans="4:4" x14ac:dyDescent="0.25">
      <c r="D297" s="14"/>
    </row>
    <row r="298" spans="4:4" x14ac:dyDescent="0.25">
      <c r="D298" s="14"/>
    </row>
    <row r="299" spans="4:4" x14ac:dyDescent="0.25">
      <c r="D299" s="14"/>
    </row>
    <row r="300" spans="4:4" x14ac:dyDescent="0.25">
      <c r="D300" s="14"/>
    </row>
    <row r="301" spans="4:4" x14ac:dyDescent="0.25">
      <c r="D301" s="14"/>
    </row>
    <row r="302" spans="4:4" x14ac:dyDescent="0.25">
      <c r="D302" s="14"/>
    </row>
    <row r="303" spans="4:4" x14ac:dyDescent="0.25">
      <c r="D303" s="14"/>
    </row>
    <row r="304" spans="4:4" x14ac:dyDescent="0.25">
      <c r="D304" s="14"/>
    </row>
    <row r="305" spans="4:4" x14ac:dyDescent="0.25">
      <c r="D305" s="14"/>
    </row>
    <row r="306" spans="4:4" x14ac:dyDescent="0.25">
      <c r="D306" s="14"/>
    </row>
    <row r="307" spans="4:4" x14ac:dyDescent="0.25">
      <c r="D307" s="14"/>
    </row>
    <row r="308" spans="4:4" x14ac:dyDescent="0.25">
      <c r="D308" s="14"/>
    </row>
    <row r="309" spans="4:4" x14ac:dyDescent="0.25">
      <c r="D309" s="14"/>
    </row>
    <row r="310" spans="4:4" x14ac:dyDescent="0.25">
      <c r="D310" s="14"/>
    </row>
    <row r="311" spans="4:4" x14ac:dyDescent="0.25">
      <c r="D311" s="14"/>
    </row>
    <row r="312" spans="4:4" x14ac:dyDescent="0.25">
      <c r="D312" s="14"/>
    </row>
    <row r="313" spans="4:4" x14ac:dyDescent="0.25">
      <c r="D313" s="14"/>
    </row>
    <row r="314" spans="4:4" x14ac:dyDescent="0.25">
      <c r="D314" s="14"/>
    </row>
    <row r="315" spans="4:4" x14ac:dyDescent="0.25">
      <c r="D315" s="14"/>
    </row>
    <row r="316" spans="4:4" x14ac:dyDescent="0.25">
      <c r="D316" s="14"/>
    </row>
    <row r="317" spans="4:4" x14ac:dyDescent="0.25">
      <c r="D317" s="14"/>
    </row>
    <row r="318" spans="4:4" x14ac:dyDescent="0.25">
      <c r="D318" s="14"/>
    </row>
    <row r="319" spans="4:4" x14ac:dyDescent="0.25">
      <c r="D319" s="14"/>
    </row>
    <row r="320" spans="4:4" x14ac:dyDescent="0.25">
      <c r="D320" s="14"/>
    </row>
    <row r="321" spans="4:4" x14ac:dyDescent="0.25">
      <c r="D321" s="14"/>
    </row>
    <row r="322" spans="4:4" x14ac:dyDescent="0.25">
      <c r="D322" s="14"/>
    </row>
    <row r="323" spans="4:4" x14ac:dyDescent="0.25">
      <c r="D323" s="14"/>
    </row>
    <row r="324" spans="4:4" x14ac:dyDescent="0.25">
      <c r="D324" s="14"/>
    </row>
    <row r="325" spans="4:4" x14ac:dyDescent="0.25">
      <c r="D325" s="14"/>
    </row>
    <row r="326" spans="4:4" x14ac:dyDescent="0.25">
      <c r="D326" s="14"/>
    </row>
    <row r="327" spans="4:4" x14ac:dyDescent="0.25">
      <c r="D327" s="14"/>
    </row>
    <row r="328" spans="4:4" x14ac:dyDescent="0.25">
      <c r="D328" s="14"/>
    </row>
    <row r="329" spans="4:4" x14ac:dyDescent="0.25">
      <c r="D329" s="14"/>
    </row>
    <row r="330" spans="4:4" x14ac:dyDescent="0.25">
      <c r="D330" s="14"/>
    </row>
    <row r="331" spans="4:4" x14ac:dyDescent="0.25">
      <c r="D331" s="14"/>
    </row>
    <row r="332" spans="4:4" x14ac:dyDescent="0.25">
      <c r="D332" s="14"/>
    </row>
    <row r="333" spans="4:4" x14ac:dyDescent="0.25">
      <c r="D333" s="14"/>
    </row>
    <row r="334" spans="4:4" x14ac:dyDescent="0.25">
      <c r="D334" s="14"/>
    </row>
    <row r="335" spans="4:4" x14ac:dyDescent="0.25">
      <c r="D335" s="14"/>
    </row>
    <row r="336" spans="4:4" x14ac:dyDescent="0.25">
      <c r="D336" s="14"/>
    </row>
    <row r="337" spans="4:4" x14ac:dyDescent="0.25">
      <c r="D337" s="14"/>
    </row>
    <row r="338" spans="4:4" x14ac:dyDescent="0.25">
      <c r="D338" s="14"/>
    </row>
    <row r="339" spans="4:4" x14ac:dyDescent="0.25">
      <c r="D339" s="14"/>
    </row>
    <row r="340" spans="4:4" x14ac:dyDescent="0.25">
      <c r="D340" s="14"/>
    </row>
    <row r="341" spans="4:4" x14ac:dyDescent="0.25">
      <c r="D341" s="14"/>
    </row>
    <row r="342" spans="4:4" x14ac:dyDescent="0.25">
      <c r="D342" s="14"/>
    </row>
    <row r="343" spans="4:4" x14ac:dyDescent="0.25">
      <c r="D343" s="14"/>
    </row>
    <row r="344" spans="4:4" x14ac:dyDescent="0.25">
      <c r="D344" s="14"/>
    </row>
    <row r="345" spans="4:4" x14ac:dyDescent="0.25">
      <c r="D345" s="14"/>
    </row>
    <row r="346" spans="4:4" x14ac:dyDescent="0.25">
      <c r="D346" s="14"/>
    </row>
    <row r="347" spans="4:4" x14ac:dyDescent="0.25">
      <c r="D347" s="14"/>
    </row>
    <row r="348" spans="4:4" x14ac:dyDescent="0.25">
      <c r="D348" s="14"/>
    </row>
    <row r="349" spans="4:4" x14ac:dyDescent="0.25">
      <c r="D349" s="14"/>
    </row>
    <row r="350" spans="4:4" x14ac:dyDescent="0.25">
      <c r="D350" s="14"/>
    </row>
    <row r="351" spans="4:4" x14ac:dyDescent="0.25">
      <c r="D351" s="14"/>
    </row>
    <row r="352" spans="4:4" x14ac:dyDescent="0.25">
      <c r="D352" s="14"/>
    </row>
    <row r="353" spans="4:4" x14ac:dyDescent="0.25">
      <c r="D353" s="14"/>
    </row>
    <row r="354" spans="4:4" x14ac:dyDescent="0.25">
      <c r="D354" s="14"/>
    </row>
    <row r="355" spans="4:4" x14ac:dyDescent="0.25">
      <c r="D355" s="14"/>
    </row>
    <row r="356" spans="4:4" x14ac:dyDescent="0.25">
      <c r="D356" s="14"/>
    </row>
    <row r="357" spans="4:4" x14ac:dyDescent="0.25">
      <c r="D357" s="14"/>
    </row>
    <row r="358" spans="4:4" x14ac:dyDescent="0.25">
      <c r="D358" s="14"/>
    </row>
    <row r="359" spans="4:4" x14ac:dyDescent="0.25">
      <c r="D359" s="14"/>
    </row>
    <row r="360" spans="4:4" x14ac:dyDescent="0.25">
      <c r="D360" s="14"/>
    </row>
    <row r="361" spans="4:4" x14ac:dyDescent="0.25">
      <c r="D361" s="14"/>
    </row>
    <row r="362" spans="4:4" x14ac:dyDescent="0.25">
      <c r="D362" s="14"/>
    </row>
    <row r="363" spans="4:4" x14ac:dyDescent="0.25">
      <c r="D363" s="14"/>
    </row>
    <row r="364" spans="4:4" x14ac:dyDescent="0.25">
      <c r="D364" s="14"/>
    </row>
    <row r="365" spans="4:4" x14ac:dyDescent="0.25">
      <c r="D365" s="14"/>
    </row>
  </sheetData>
  <sheetProtection algorithmName="SHA-512" hashValue="dhStNMlsNnEgv2s4Tv3j/aOwmp+9O7TPtO33xOYBIy0vZrua6VDBVHyM1yRa/qoH2U98eahEPBBkc/C78jv0yA==" saltValue="xAyXuqcBnt0oXBJE8LMgqQ==" spinCount="100000" sheet="1" objects="1" scenarios="1" sort="0" autoFilter="0" pivotTables="0"/>
  <mergeCells count="1">
    <mergeCell ref="A2:D2"/>
  </mergeCells>
  <pageMargins left="0.26041666666666669" right="0.28125" top="0.98958333333333337" bottom="0.75" header="0.3" footer="0.3"/>
  <pageSetup orientation="portrait" horizontalDpi="1200" verticalDpi="1200" r:id="rId2"/>
  <headerFooter>
    <oddHeader>&amp;C&amp;"-,Bold"&amp;14Summary Table Report&amp;R&amp;G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8"/>
  <sheetViews>
    <sheetView showGridLines="0" view="pageLayout" zoomScaleNormal="100" workbookViewId="0">
      <selection activeCell="B14" sqref="B14"/>
    </sheetView>
  </sheetViews>
  <sheetFormatPr defaultRowHeight="15" x14ac:dyDescent="0.25"/>
  <cols>
    <col min="1" max="1" width="39.85546875" customWidth="1"/>
    <col min="2" max="2" width="34.28515625" customWidth="1"/>
  </cols>
  <sheetData>
    <row r="1" spans="1:2" ht="15.75" thickBot="1" x14ac:dyDescent="0.3"/>
    <row r="2" spans="1:2" x14ac:dyDescent="0.25">
      <c r="A2" s="69" t="str">
        <f>CONCATENATE("Table 2. Number of Users by Drug Product in 2010")</f>
        <v>Table 2. Number of Users by Drug Product in 2010</v>
      </c>
      <c r="B2" s="73"/>
    </row>
    <row r="3" spans="1:2" x14ac:dyDescent="0.25">
      <c r="A3" s="25"/>
      <c r="B3" s="26"/>
    </row>
    <row r="4" spans="1:2" x14ac:dyDescent="0.25">
      <c r="A4" s="44" t="s">
        <v>3</v>
      </c>
      <c r="B4" s="59"/>
    </row>
    <row r="5" spans="1:2" ht="15.75" thickBot="1" x14ac:dyDescent="0.3">
      <c r="A5" s="27" t="s">
        <v>0</v>
      </c>
      <c r="B5" s="59" t="s">
        <v>1</v>
      </c>
    </row>
    <row r="6" spans="1:2" x14ac:dyDescent="0.25">
      <c r="A6" s="49" t="s">
        <v>13</v>
      </c>
      <c r="B6" s="60">
        <v>5415</v>
      </c>
    </row>
    <row r="7" spans="1:2" x14ac:dyDescent="0.25">
      <c r="A7" s="24" t="s">
        <v>14</v>
      </c>
      <c r="B7" s="61">
        <v>3427</v>
      </c>
    </row>
    <row r="8" spans="1:2" x14ac:dyDescent="0.25">
      <c r="A8" s="24" t="s">
        <v>15</v>
      </c>
      <c r="B8" s="61">
        <v>3202</v>
      </c>
    </row>
    <row r="9" spans="1:2" x14ac:dyDescent="0.25">
      <c r="A9" s="24" t="s">
        <v>16</v>
      </c>
      <c r="B9" s="61">
        <v>1829</v>
      </c>
    </row>
    <row r="10" spans="1:2" x14ac:dyDescent="0.25">
      <c r="A10" s="24" t="s">
        <v>17</v>
      </c>
      <c r="B10" s="61">
        <v>1073</v>
      </c>
    </row>
    <row r="11" spans="1:2" x14ac:dyDescent="0.25">
      <c r="A11" s="24" t="s">
        <v>18</v>
      </c>
      <c r="B11" s="61">
        <v>3335</v>
      </c>
    </row>
    <row r="12" spans="1:2" x14ac:dyDescent="0.25">
      <c r="A12" s="24" t="s">
        <v>19</v>
      </c>
      <c r="B12" s="61">
        <v>286</v>
      </c>
    </row>
    <row r="13" spans="1:2" x14ac:dyDescent="0.25">
      <c r="A13" s="24" t="s">
        <v>20</v>
      </c>
      <c r="B13" s="61">
        <v>962</v>
      </c>
    </row>
    <row r="14" spans="1:2" x14ac:dyDescent="0.25">
      <c r="A14" s="24" t="s">
        <v>21</v>
      </c>
      <c r="B14" s="61">
        <v>12243</v>
      </c>
    </row>
    <row r="15" spans="1:2" x14ac:dyDescent="0.25">
      <c r="A15" s="24" t="s">
        <v>22</v>
      </c>
      <c r="B15" s="61">
        <v>108</v>
      </c>
    </row>
    <row r="16" spans="1:2" x14ac:dyDescent="0.25">
      <c r="A16" s="24" t="s">
        <v>23</v>
      </c>
      <c r="B16" s="61">
        <v>3362</v>
      </c>
    </row>
    <row r="17" spans="1:2" x14ac:dyDescent="0.25">
      <c r="A17" s="24" t="s">
        <v>44</v>
      </c>
      <c r="B17" s="61">
        <v>2</v>
      </c>
    </row>
    <row r="18" spans="1:2" x14ac:dyDescent="0.25">
      <c r="A18" s="50" t="s">
        <v>43</v>
      </c>
      <c r="B18" s="62">
        <v>1214</v>
      </c>
    </row>
  </sheetData>
  <sheetProtection algorithmName="SHA-512" hashValue="REFmCHXZ22WV6K0SMoUOmBMiQhRa+nVlgRND47qHSCydSO3F8TPySpTNU/XInQawDxI3vA038aXABulBehPRww==" saltValue="bs5Cie1sNEjqjep2BEDiqQ==" spinCount="100000" sheet="1" objects="1" scenarios="1" sort="0" autoFilter="0" pivotTables="0"/>
  <mergeCells count="1">
    <mergeCell ref="A2:B2"/>
  </mergeCells>
  <pageMargins left="0.26041666666666669" right="0.28125" top="0.98958333333333337" bottom="0.75" header="0.3" footer="0.3"/>
  <pageSetup orientation="portrait" horizontalDpi="1200" verticalDpi="1200" r:id="rId2"/>
  <headerFooter>
    <oddHeader>&amp;C&amp;"-,Bold"&amp;14Summary Table Report&amp;R&amp;G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8"/>
  <sheetViews>
    <sheetView showGridLines="0" view="pageLayout" zoomScaleNormal="100" workbookViewId="0">
      <selection activeCell="G31" sqref="G31"/>
    </sheetView>
  </sheetViews>
  <sheetFormatPr defaultRowHeight="15" x14ac:dyDescent="0.25"/>
  <sheetData>
    <row r="1" spans="1:14" ht="15.75" thickBot="1" x14ac:dyDescent="0.3"/>
    <row r="2" spans="1:14" x14ac:dyDescent="0.25">
      <c r="A2" s="74" t="str">
        <f>CONCATENATE("Figure 1. Number of Users by Drug Product in 2010")</f>
        <v>Figure 1. Number of Users by Drug Product in 2010</v>
      </c>
      <c r="B2" s="75"/>
      <c r="C2" s="75"/>
      <c r="D2" s="75"/>
      <c r="E2" s="75"/>
      <c r="F2" s="75"/>
      <c r="G2" s="75"/>
      <c r="H2" s="75"/>
      <c r="I2" s="75"/>
      <c r="J2" s="75"/>
      <c r="K2" s="75"/>
      <c r="L2" s="75"/>
      <c r="M2" s="75"/>
      <c r="N2" s="76"/>
    </row>
    <row r="3" spans="1:14" x14ac:dyDescent="0.25">
      <c r="A3" s="4"/>
      <c r="B3" s="1"/>
      <c r="C3" s="1"/>
      <c r="D3" s="1"/>
      <c r="E3" s="1"/>
      <c r="F3" s="1"/>
      <c r="G3" s="1"/>
      <c r="H3" s="1"/>
      <c r="I3" s="1"/>
      <c r="J3" s="1"/>
      <c r="K3" s="1"/>
      <c r="L3" s="1"/>
      <c r="M3" s="1"/>
      <c r="N3" s="5"/>
    </row>
    <row r="4" spans="1:14" x14ac:dyDescent="0.25">
      <c r="A4" s="4"/>
      <c r="B4" s="1"/>
      <c r="C4" s="1"/>
      <c r="D4" s="1"/>
      <c r="E4" s="1"/>
      <c r="F4" s="1"/>
      <c r="G4" s="1"/>
      <c r="H4" s="1"/>
      <c r="I4" s="1"/>
      <c r="J4" s="1"/>
      <c r="K4" s="1"/>
      <c r="L4" s="1"/>
      <c r="M4" s="1"/>
      <c r="N4" s="5"/>
    </row>
    <row r="5" spans="1:14" x14ac:dyDescent="0.25">
      <c r="A5" s="4"/>
      <c r="B5" s="1"/>
      <c r="C5" s="1"/>
      <c r="D5" s="1"/>
      <c r="E5" s="1"/>
      <c r="F5" s="1"/>
      <c r="G5" s="1"/>
      <c r="H5" s="1"/>
      <c r="I5" s="1"/>
      <c r="J5" s="1"/>
      <c r="K5" s="1"/>
      <c r="L5" s="1"/>
      <c r="M5" s="1"/>
      <c r="N5" s="5"/>
    </row>
    <row r="6" spans="1:14" x14ac:dyDescent="0.25">
      <c r="A6" s="4"/>
      <c r="B6" s="1"/>
      <c r="C6" s="1"/>
      <c r="D6" s="1"/>
      <c r="E6" s="1"/>
      <c r="F6" s="1"/>
      <c r="G6" s="1"/>
      <c r="H6" s="1"/>
      <c r="I6" s="1"/>
      <c r="J6" s="1"/>
      <c r="K6" s="1"/>
      <c r="L6" s="1"/>
      <c r="M6" s="1"/>
      <c r="N6" s="5"/>
    </row>
    <row r="7" spans="1:14" x14ac:dyDescent="0.25">
      <c r="A7" s="4"/>
      <c r="B7" s="1"/>
      <c r="C7" s="1"/>
      <c r="D7" s="1"/>
      <c r="E7" s="1"/>
      <c r="F7" s="1"/>
      <c r="G7" s="1"/>
      <c r="H7" s="1"/>
      <c r="I7" s="1"/>
      <c r="J7" s="1"/>
      <c r="K7" s="1"/>
      <c r="L7" s="1"/>
      <c r="M7" s="1"/>
      <c r="N7" s="5"/>
    </row>
    <row r="8" spans="1:14" x14ac:dyDescent="0.25">
      <c r="A8" s="4"/>
      <c r="B8" s="1"/>
      <c r="C8" s="1"/>
      <c r="D8" s="1"/>
      <c r="E8" s="1"/>
      <c r="F8" s="1"/>
      <c r="G8" s="1"/>
      <c r="H8" s="1"/>
      <c r="I8" s="1"/>
      <c r="J8" s="1"/>
      <c r="K8" s="1"/>
      <c r="L8" s="1"/>
      <c r="M8" s="1"/>
      <c r="N8" s="5"/>
    </row>
    <row r="9" spans="1:14" x14ac:dyDescent="0.25">
      <c r="A9" s="4"/>
      <c r="B9" s="1"/>
      <c r="C9" s="1"/>
      <c r="D9" s="1"/>
      <c r="E9" s="1"/>
      <c r="F9" s="1"/>
      <c r="G9" s="1"/>
      <c r="H9" s="1"/>
      <c r="I9" s="1"/>
      <c r="J9" s="1"/>
      <c r="K9" s="1"/>
      <c r="L9" s="1"/>
      <c r="M9" s="1"/>
      <c r="N9" s="5"/>
    </row>
    <row r="10" spans="1:14" x14ac:dyDescent="0.25">
      <c r="A10" s="4"/>
      <c r="B10" s="1"/>
      <c r="C10" s="1"/>
      <c r="D10" s="1"/>
      <c r="E10" s="1"/>
      <c r="F10" s="1"/>
      <c r="G10" s="1"/>
      <c r="H10" s="1"/>
      <c r="I10" s="1"/>
      <c r="J10" s="1"/>
      <c r="K10" s="1"/>
      <c r="L10" s="1"/>
      <c r="M10" s="1"/>
      <c r="N10" s="5"/>
    </row>
    <row r="11" spans="1:14" x14ac:dyDescent="0.25">
      <c r="A11" s="4"/>
      <c r="B11" s="1"/>
      <c r="C11" s="1"/>
      <c r="D11" s="1"/>
      <c r="E11" s="1"/>
      <c r="F11" s="1"/>
      <c r="G11" s="1"/>
      <c r="H11" s="1"/>
      <c r="I11" s="1"/>
      <c r="J11" s="1"/>
      <c r="K11" s="1"/>
      <c r="L11" s="1"/>
      <c r="M11" s="1"/>
      <c r="N11" s="5"/>
    </row>
    <row r="12" spans="1:14" x14ac:dyDescent="0.25">
      <c r="A12" s="4"/>
      <c r="B12" s="1"/>
      <c r="C12" s="1"/>
      <c r="D12" s="1"/>
      <c r="E12" s="1"/>
      <c r="F12" s="1"/>
      <c r="G12" s="1"/>
      <c r="H12" s="1"/>
      <c r="I12" s="1"/>
      <c r="J12" s="1"/>
      <c r="K12" s="1"/>
      <c r="L12" s="1"/>
      <c r="M12" s="1"/>
      <c r="N12" s="5"/>
    </row>
    <row r="13" spans="1:14" x14ac:dyDescent="0.25">
      <c r="A13" s="4"/>
      <c r="B13" s="1"/>
      <c r="C13" s="1"/>
      <c r="D13" s="1"/>
      <c r="E13" s="1"/>
      <c r="F13" s="1"/>
      <c r="G13" s="1"/>
      <c r="H13" s="1"/>
      <c r="I13" s="1"/>
      <c r="J13" s="1"/>
      <c r="K13" s="1"/>
      <c r="L13" s="1"/>
      <c r="M13" s="1"/>
      <c r="N13" s="5"/>
    </row>
    <row r="14" spans="1:14" x14ac:dyDescent="0.25">
      <c r="A14" s="4"/>
      <c r="B14" s="1"/>
      <c r="C14" s="1"/>
      <c r="D14" s="1"/>
      <c r="E14" s="1"/>
      <c r="F14" s="1"/>
      <c r="G14" s="1"/>
      <c r="H14" s="1"/>
      <c r="I14" s="1"/>
      <c r="J14" s="1"/>
      <c r="K14" s="1"/>
      <c r="L14" s="1"/>
      <c r="M14" s="1"/>
      <c r="N14" s="5"/>
    </row>
    <row r="15" spans="1:14" x14ac:dyDescent="0.25">
      <c r="A15" s="4"/>
      <c r="B15" s="1"/>
      <c r="C15" s="1"/>
      <c r="D15" s="1"/>
      <c r="E15" s="1"/>
      <c r="F15" s="1"/>
      <c r="G15" s="1"/>
      <c r="H15" s="1"/>
      <c r="I15" s="1"/>
      <c r="J15" s="1"/>
      <c r="K15" s="1"/>
      <c r="L15" s="1"/>
      <c r="M15" s="1"/>
      <c r="N15" s="5"/>
    </row>
    <row r="16" spans="1:14" x14ac:dyDescent="0.25">
      <c r="A16" s="4"/>
      <c r="B16" s="1"/>
      <c r="C16" s="1"/>
      <c r="D16" s="1"/>
      <c r="E16" s="1"/>
      <c r="F16" s="1"/>
      <c r="G16" s="1"/>
      <c r="H16" s="1"/>
      <c r="I16" s="1"/>
      <c r="J16" s="1"/>
      <c r="K16" s="1"/>
      <c r="L16" s="1"/>
      <c r="M16" s="1"/>
      <c r="N16" s="5"/>
    </row>
    <row r="17" spans="1:14" x14ac:dyDescent="0.25">
      <c r="A17" s="4"/>
      <c r="B17" s="1"/>
      <c r="C17" s="1"/>
      <c r="D17" s="1"/>
      <c r="E17" s="1"/>
      <c r="F17" s="1"/>
      <c r="G17" s="1"/>
      <c r="H17" s="1"/>
      <c r="I17" s="1"/>
      <c r="J17" s="1"/>
      <c r="K17" s="1"/>
      <c r="L17" s="1"/>
      <c r="M17" s="1"/>
      <c r="N17" s="5"/>
    </row>
    <row r="18" spans="1:14" x14ac:dyDescent="0.25">
      <c r="A18" s="4"/>
      <c r="B18" s="1"/>
      <c r="C18" s="1"/>
      <c r="D18" s="1"/>
      <c r="E18" s="1"/>
      <c r="F18" s="1"/>
      <c r="G18" s="1"/>
      <c r="H18" s="1"/>
      <c r="I18" s="1"/>
      <c r="J18" s="1"/>
      <c r="K18" s="1"/>
      <c r="L18" s="1"/>
      <c r="M18" s="1"/>
      <c r="N18" s="5"/>
    </row>
    <row r="19" spans="1:14" x14ac:dyDescent="0.25">
      <c r="A19" s="4"/>
      <c r="B19" s="1"/>
      <c r="C19" s="1"/>
      <c r="D19" s="1"/>
      <c r="E19" s="1"/>
      <c r="F19" s="1"/>
      <c r="G19" s="1"/>
      <c r="H19" s="1"/>
      <c r="I19" s="1"/>
      <c r="J19" s="1"/>
      <c r="K19" s="1"/>
      <c r="L19" s="1"/>
      <c r="M19" s="1"/>
      <c r="N19" s="5"/>
    </row>
    <row r="20" spans="1:14" x14ac:dyDescent="0.25">
      <c r="A20" s="4"/>
      <c r="B20" s="1"/>
      <c r="C20" s="1"/>
      <c r="D20" s="1"/>
      <c r="E20" s="1"/>
      <c r="F20" s="1"/>
      <c r="G20" s="1"/>
      <c r="H20" s="1"/>
      <c r="I20" s="1"/>
      <c r="J20" s="1"/>
      <c r="K20" s="1"/>
      <c r="L20" s="1"/>
      <c r="M20" s="1"/>
      <c r="N20" s="5"/>
    </row>
    <row r="21" spans="1:14" x14ac:dyDescent="0.25">
      <c r="A21" s="4"/>
      <c r="B21" s="1"/>
      <c r="C21" s="1"/>
      <c r="D21" s="1"/>
      <c r="E21" s="1"/>
      <c r="F21" s="1"/>
      <c r="G21" s="1"/>
      <c r="H21" s="1"/>
      <c r="I21" s="1"/>
      <c r="J21" s="1"/>
      <c r="K21" s="1"/>
      <c r="L21" s="1"/>
      <c r="M21" s="1"/>
      <c r="N21" s="5"/>
    </row>
    <row r="22" spans="1:14" x14ac:dyDescent="0.25">
      <c r="A22" s="4"/>
      <c r="B22" s="1"/>
      <c r="C22" s="1"/>
      <c r="D22" s="1"/>
      <c r="E22" s="1"/>
      <c r="F22" s="1"/>
      <c r="G22" s="1"/>
      <c r="H22" s="1"/>
      <c r="I22" s="1"/>
      <c r="J22" s="1"/>
      <c r="K22" s="1"/>
      <c r="L22" s="1"/>
      <c r="M22" s="1"/>
      <c r="N22" s="5"/>
    </row>
    <row r="23" spans="1:14" x14ac:dyDescent="0.25">
      <c r="A23" s="4"/>
      <c r="B23" s="1"/>
      <c r="C23" s="1"/>
      <c r="D23" s="1"/>
      <c r="E23" s="1"/>
      <c r="F23" s="1"/>
      <c r="G23" s="1"/>
      <c r="H23" s="1"/>
      <c r="I23" s="1"/>
      <c r="J23" s="1"/>
      <c r="K23" s="1"/>
      <c r="L23" s="1"/>
      <c r="M23" s="1"/>
      <c r="N23" s="5"/>
    </row>
    <row r="24" spans="1:14" x14ac:dyDescent="0.25">
      <c r="A24" s="4"/>
      <c r="B24" s="1"/>
      <c r="C24" s="1"/>
      <c r="D24" s="1"/>
      <c r="E24" s="1"/>
      <c r="F24" s="1"/>
      <c r="G24" s="1"/>
      <c r="H24" s="1"/>
      <c r="I24" s="1"/>
      <c r="J24" s="1"/>
      <c r="K24" s="1"/>
      <c r="L24" s="1"/>
      <c r="M24" s="1"/>
      <c r="N24" s="5"/>
    </row>
    <row r="25" spans="1:14" x14ac:dyDescent="0.25">
      <c r="A25" s="4"/>
      <c r="B25" s="1"/>
      <c r="C25" s="1"/>
      <c r="D25" s="1"/>
      <c r="E25" s="1"/>
      <c r="F25" s="1"/>
      <c r="G25" s="1"/>
      <c r="H25" s="1"/>
      <c r="I25" s="1"/>
      <c r="J25" s="1"/>
      <c r="K25" s="1"/>
      <c r="L25" s="1"/>
      <c r="M25" s="1"/>
      <c r="N25" s="5"/>
    </row>
    <row r="26" spans="1:14" x14ac:dyDescent="0.25">
      <c r="A26" s="4"/>
      <c r="B26" s="1"/>
      <c r="C26" s="1"/>
      <c r="D26" s="1"/>
      <c r="E26" s="1"/>
      <c r="F26" s="1"/>
      <c r="G26" s="1"/>
      <c r="H26" s="1"/>
      <c r="I26" s="1"/>
      <c r="J26" s="1"/>
      <c r="K26" s="1"/>
      <c r="L26" s="1"/>
      <c r="M26" s="1"/>
      <c r="N26" s="5"/>
    </row>
    <row r="27" spans="1:14" x14ac:dyDescent="0.25">
      <c r="A27" s="4"/>
      <c r="B27" s="1"/>
      <c r="C27" s="1"/>
      <c r="D27" s="1"/>
      <c r="E27" s="1"/>
      <c r="F27" s="1"/>
      <c r="G27" s="1"/>
      <c r="H27" s="1"/>
      <c r="I27" s="1"/>
      <c r="J27" s="1"/>
      <c r="K27" s="1"/>
      <c r="L27" s="1"/>
      <c r="M27" s="1"/>
      <c r="N27" s="5"/>
    </row>
    <row r="28" spans="1:14" x14ac:dyDescent="0.25">
      <c r="A28" s="6"/>
      <c r="B28" s="7"/>
      <c r="C28" s="7"/>
      <c r="D28" s="7"/>
      <c r="E28" s="7"/>
      <c r="F28" s="7"/>
      <c r="G28" s="7"/>
      <c r="H28" s="7"/>
      <c r="I28" s="7"/>
      <c r="J28" s="7"/>
      <c r="K28" s="7"/>
      <c r="L28" s="7"/>
      <c r="M28" s="7"/>
      <c r="N28" s="8"/>
    </row>
  </sheetData>
  <sheetProtection algorithmName="SHA-512" hashValue="9cE7Fn061Qy7u/K7uYsqPcQ7c+DvJSFN0mMFUgbCdLOp79zavbi2U2tXlvXmuhtcNuYr1Q6EbfFMsIqqPZdsGQ==" saltValue="OvM9Jlg6hZLuv1RWXPurJA==" spinCount="100000" sheet="1" objects="1" scenarios="1" sort="0" autoFilter="0" pivotTables="0"/>
  <mergeCells count="1">
    <mergeCell ref="A2:N2"/>
  </mergeCells>
  <pageMargins left="0.27" right="0.21" top="1.0208333333333333" bottom="0.75" header="0.3" footer="0.3"/>
  <pageSetup orientation="landscape" horizontalDpi="1200" verticalDpi="1200" r:id="rId1"/>
  <headerFooter>
    <oddHeader>&amp;C&amp;"-,Bold"&amp;14Summary Table Report&amp;R&amp;G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19"/>
  <sheetViews>
    <sheetView showGridLines="0" view="pageLayout" zoomScaleNormal="100" workbookViewId="0">
      <selection activeCell="B14" sqref="B14"/>
    </sheetView>
  </sheetViews>
  <sheetFormatPr defaultRowHeight="15" x14ac:dyDescent="0.25"/>
  <cols>
    <col min="1" max="1" width="41.140625" customWidth="1"/>
    <col min="2" max="2" width="38.28515625" customWidth="1"/>
  </cols>
  <sheetData>
    <row r="1" spans="1:2" ht="15.75" thickBot="1" x14ac:dyDescent="0.3"/>
    <row r="2" spans="1:2" x14ac:dyDescent="0.25">
      <c r="A2" s="69" t="str">
        <f>CONCATENATE("Table 3. Prevalence Rate (Number of Users per 1,000 Enrollees) by Drug Product in 2010")</f>
        <v>Table 3. Prevalence Rate (Number of Users per 1,000 Enrollees) by Drug Product in 2010</v>
      </c>
      <c r="B2" s="73"/>
    </row>
    <row r="3" spans="1:2" x14ac:dyDescent="0.25">
      <c r="A3" s="25"/>
      <c r="B3" s="26"/>
    </row>
    <row r="4" spans="1:2" x14ac:dyDescent="0.25">
      <c r="A4" s="66" t="s">
        <v>6</v>
      </c>
      <c r="B4" s="59"/>
    </row>
    <row r="5" spans="1:2" ht="15.75" thickBot="1" x14ac:dyDescent="0.3">
      <c r="A5" s="27" t="s">
        <v>0</v>
      </c>
      <c r="B5" s="59" t="s">
        <v>1</v>
      </c>
    </row>
    <row r="6" spans="1:2" x14ac:dyDescent="0.25">
      <c r="A6" s="49" t="s">
        <v>13</v>
      </c>
      <c r="B6" s="63">
        <v>0.16178340706354422</v>
      </c>
    </row>
    <row r="7" spans="1:2" x14ac:dyDescent="0.25">
      <c r="A7" s="24" t="s">
        <v>14</v>
      </c>
      <c r="B7" s="64">
        <v>0.10238813222654959</v>
      </c>
    </row>
    <row r="8" spans="1:2" x14ac:dyDescent="0.25">
      <c r="A8" s="24" t="s">
        <v>15</v>
      </c>
      <c r="B8" s="64">
        <v>9.5665829993992355E-2</v>
      </c>
    </row>
    <row r="9" spans="1:2" x14ac:dyDescent="0.25">
      <c r="A9" s="24" t="s">
        <v>16</v>
      </c>
      <c r="B9" s="64">
        <v>5.4644847925987512E-2</v>
      </c>
    </row>
    <row r="10" spans="1:2" x14ac:dyDescent="0.25">
      <c r="A10" s="24" t="s">
        <v>17</v>
      </c>
      <c r="B10" s="64">
        <v>3.2057912424595193E-2</v>
      </c>
    </row>
    <row r="11" spans="1:2" x14ac:dyDescent="0.25">
      <c r="A11" s="24" t="s">
        <v>18</v>
      </c>
      <c r="B11" s="64">
        <v>9.9639457535903961E-2</v>
      </c>
    </row>
    <row r="12" spans="1:2" x14ac:dyDescent="0.25">
      <c r="A12" s="24" t="s">
        <v>19</v>
      </c>
      <c r="B12" s="64">
        <v>8.5447930600505359E-3</v>
      </c>
    </row>
    <row r="13" spans="1:2" x14ac:dyDescent="0.25">
      <c r="A13" s="24" t="s">
        <v>20</v>
      </c>
      <c r="B13" s="64">
        <v>2.8741576656533617E-2</v>
      </c>
    </row>
    <row r="14" spans="1:2" x14ac:dyDescent="0.25">
      <c r="A14" s="24" t="s">
        <v>21</v>
      </c>
      <c r="B14" s="64">
        <v>0.3657828721475479</v>
      </c>
    </row>
    <row r="15" spans="1:2" x14ac:dyDescent="0.25">
      <c r="A15" s="24" t="s">
        <v>22</v>
      </c>
      <c r="B15" s="64">
        <v>3.2267050716274746E-3</v>
      </c>
    </row>
    <row r="16" spans="1:2" x14ac:dyDescent="0.25">
      <c r="A16" s="24" t="s">
        <v>23</v>
      </c>
      <c r="B16" s="64">
        <v>0.10044613380381084</v>
      </c>
    </row>
    <row r="17" spans="1:2" x14ac:dyDescent="0.25">
      <c r="A17" s="24" t="s">
        <v>44</v>
      </c>
      <c r="B17" s="64">
        <v>5.9753797622731009E-5</v>
      </c>
    </row>
    <row r="18" spans="1:2" x14ac:dyDescent="0.25">
      <c r="A18" s="50" t="s">
        <v>43</v>
      </c>
      <c r="B18" s="65">
        <v>3.627055515699773E-2</v>
      </c>
    </row>
    <row r="19" spans="1:2" x14ac:dyDescent="0.25">
      <c r="B19" s="15"/>
    </row>
  </sheetData>
  <sheetProtection algorithmName="SHA-512" hashValue="CrdjDJFSkD9LbH+raPtlwOzKYkCkTCIeZ9YDq3y/zPsPVRppnHUoY6YplVdeUYs1jU0Cb90NMtf5/QTXpC4bMA==" saltValue="9rT03/RugqFiU0ENx36oCQ==" spinCount="100000" sheet="1" objects="1" scenarios="1" sort="0" autoFilter="0" pivotTables="0"/>
  <mergeCells count="1">
    <mergeCell ref="A2:B2"/>
  </mergeCells>
  <pageMargins left="0.17708333333333334" right="0.1875" top="0.9375" bottom="0.75" header="0.3" footer="0.3"/>
  <pageSetup orientation="portrait" horizontalDpi="1200" verticalDpi="1200" r:id="rId2"/>
  <headerFooter>
    <oddHeader>&amp;C&amp;"-,Bold"&amp;14Summary Table Report&amp;R&amp;G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8"/>
  <sheetViews>
    <sheetView showGridLines="0" view="pageLayout" zoomScaleNormal="100" workbookViewId="0">
      <selection activeCell="A2" sqref="A2:N2"/>
    </sheetView>
  </sheetViews>
  <sheetFormatPr defaultRowHeight="15" x14ac:dyDescent="0.25"/>
  <sheetData>
    <row r="1" spans="1:14" ht="15.75" thickBot="1" x14ac:dyDescent="0.3"/>
    <row r="2" spans="1:14" x14ac:dyDescent="0.25">
      <c r="A2" s="74" t="str">
        <f>CONCATENATE("Figure 2. Prevalence Rate (Number of Users per 1,000 Enrollees) by Drug Product in 2010")</f>
        <v>Figure 2. Prevalence Rate (Number of Users per 1,000 Enrollees) by Drug Product in 2010</v>
      </c>
      <c r="B2" s="75"/>
      <c r="C2" s="75"/>
      <c r="D2" s="75"/>
      <c r="E2" s="75"/>
      <c r="F2" s="75"/>
      <c r="G2" s="75"/>
      <c r="H2" s="75"/>
      <c r="I2" s="75"/>
      <c r="J2" s="75"/>
      <c r="K2" s="75"/>
      <c r="L2" s="75"/>
      <c r="M2" s="75"/>
      <c r="N2" s="76"/>
    </row>
    <row r="3" spans="1:14" x14ac:dyDescent="0.25">
      <c r="A3" s="4"/>
      <c r="B3" s="1"/>
      <c r="C3" s="1"/>
      <c r="D3" s="1"/>
      <c r="E3" s="1"/>
      <c r="F3" s="1"/>
      <c r="G3" s="1"/>
      <c r="H3" s="1"/>
      <c r="I3" s="1"/>
      <c r="J3" s="1"/>
      <c r="K3" s="1"/>
      <c r="L3" s="1"/>
      <c r="M3" s="1"/>
      <c r="N3" s="5"/>
    </row>
    <row r="4" spans="1:14" x14ac:dyDescent="0.25">
      <c r="A4" s="4"/>
      <c r="B4" s="1"/>
      <c r="C4" s="1"/>
      <c r="D4" s="1"/>
      <c r="E4" s="1"/>
      <c r="F4" s="1"/>
      <c r="G4" s="1"/>
      <c r="H4" s="1"/>
      <c r="I4" s="1"/>
      <c r="J4" s="1"/>
      <c r="K4" s="1"/>
      <c r="L4" s="1"/>
      <c r="M4" s="1"/>
      <c r="N4" s="5"/>
    </row>
    <row r="5" spans="1:14" x14ac:dyDescent="0.25">
      <c r="A5" s="4"/>
      <c r="B5" s="1"/>
      <c r="C5" s="1"/>
      <c r="D5" s="1"/>
      <c r="E5" s="1"/>
      <c r="F5" s="1"/>
      <c r="G5" s="1"/>
      <c r="H5" s="1"/>
      <c r="I5" s="1"/>
      <c r="J5" s="1"/>
      <c r="K5" s="1"/>
      <c r="L5" s="1"/>
      <c r="M5" s="1"/>
      <c r="N5" s="5"/>
    </row>
    <row r="6" spans="1:14" x14ac:dyDescent="0.25">
      <c r="A6" s="4"/>
      <c r="B6" s="1"/>
      <c r="C6" s="1"/>
      <c r="D6" s="1"/>
      <c r="E6" s="1"/>
      <c r="F6" s="1"/>
      <c r="G6" s="1"/>
      <c r="H6" s="1"/>
      <c r="I6" s="1"/>
      <c r="J6" s="1"/>
      <c r="K6" s="1"/>
      <c r="L6" s="1"/>
      <c r="M6" s="1"/>
      <c r="N6" s="5"/>
    </row>
    <row r="7" spans="1:14" x14ac:dyDescent="0.25">
      <c r="A7" s="4"/>
      <c r="B7" s="1"/>
      <c r="C7" s="1"/>
      <c r="D7" s="1"/>
      <c r="E7" s="1"/>
      <c r="F7" s="1"/>
      <c r="G7" s="1"/>
      <c r="H7" s="1"/>
      <c r="I7" s="1"/>
      <c r="J7" s="1"/>
      <c r="K7" s="1"/>
      <c r="L7" s="1"/>
      <c r="M7" s="1"/>
      <c r="N7" s="5"/>
    </row>
    <row r="8" spans="1:14" x14ac:dyDescent="0.25">
      <c r="A8" s="4"/>
      <c r="B8" s="1"/>
      <c r="C8" s="1"/>
      <c r="D8" s="1"/>
      <c r="E8" s="1"/>
      <c r="F8" s="1"/>
      <c r="G8" s="1"/>
      <c r="H8" s="1"/>
      <c r="I8" s="1"/>
      <c r="J8" s="1"/>
      <c r="K8" s="1"/>
      <c r="L8" s="1"/>
      <c r="M8" s="1"/>
      <c r="N8" s="5"/>
    </row>
    <row r="9" spans="1:14" x14ac:dyDescent="0.25">
      <c r="A9" s="4"/>
      <c r="B9" s="1"/>
      <c r="C9" s="1"/>
      <c r="D9" s="1"/>
      <c r="E9" s="1"/>
      <c r="F9" s="1"/>
      <c r="G9" s="1"/>
      <c r="H9" s="1"/>
      <c r="I9" s="1"/>
      <c r="J9" s="1"/>
      <c r="K9" s="1"/>
      <c r="L9" s="1"/>
      <c r="M9" s="1"/>
      <c r="N9" s="5"/>
    </row>
    <row r="10" spans="1:14" x14ac:dyDescent="0.25">
      <c r="A10" s="4"/>
      <c r="B10" s="1"/>
      <c r="C10" s="1"/>
      <c r="D10" s="1"/>
      <c r="E10" s="1"/>
      <c r="F10" s="1"/>
      <c r="G10" s="1"/>
      <c r="H10" s="1"/>
      <c r="I10" s="1"/>
      <c r="J10" s="1"/>
      <c r="K10" s="1"/>
      <c r="L10" s="1"/>
      <c r="M10" s="1"/>
      <c r="N10" s="5"/>
    </row>
    <row r="11" spans="1:14" x14ac:dyDescent="0.25">
      <c r="A11" s="4"/>
      <c r="B11" s="1"/>
      <c r="C11" s="1"/>
      <c r="D11" s="1"/>
      <c r="E11" s="1"/>
      <c r="F11" s="1"/>
      <c r="G11" s="1"/>
      <c r="H11" s="1"/>
      <c r="I11" s="1"/>
      <c r="J11" s="1"/>
      <c r="K11" s="1"/>
      <c r="L11" s="1"/>
      <c r="M11" s="1"/>
      <c r="N11" s="5"/>
    </row>
    <row r="12" spans="1:14" x14ac:dyDescent="0.25">
      <c r="A12" s="4"/>
      <c r="B12" s="1"/>
      <c r="C12" s="1"/>
      <c r="D12" s="1"/>
      <c r="E12" s="1"/>
      <c r="F12" s="1"/>
      <c r="G12" s="1"/>
      <c r="H12" s="1"/>
      <c r="I12" s="1"/>
      <c r="J12" s="1"/>
      <c r="K12" s="1"/>
      <c r="L12" s="1"/>
      <c r="M12" s="1"/>
      <c r="N12" s="5"/>
    </row>
    <row r="13" spans="1:14" x14ac:dyDescent="0.25">
      <c r="A13" s="4"/>
      <c r="B13" s="1"/>
      <c r="C13" s="1"/>
      <c r="D13" s="1"/>
      <c r="E13" s="1"/>
      <c r="F13" s="1"/>
      <c r="G13" s="1"/>
      <c r="H13" s="1"/>
      <c r="I13" s="1"/>
      <c r="J13" s="1"/>
      <c r="K13" s="1"/>
      <c r="L13" s="1"/>
      <c r="M13" s="1"/>
      <c r="N13" s="5"/>
    </row>
    <row r="14" spans="1:14" x14ac:dyDescent="0.25">
      <c r="A14" s="4"/>
      <c r="B14" s="1"/>
      <c r="C14" s="1"/>
      <c r="D14" s="1"/>
      <c r="E14" s="1"/>
      <c r="F14" s="1"/>
      <c r="G14" s="1"/>
      <c r="H14" s="1"/>
      <c r="I14" s="1"/>
      <c r="J14" s="1"/>
      <c r="K14" s="1"/>
      <c r="L14" s="1"/>
      <c r="M14" s="1"/>
      <c r="N14" s="5"/>
    </row>
    <row r="15" spans="1:14" x14ac:dyDescent="0.25">
      <c r="A15" s="4"/>
      <c r="B15" s="1"/>
      <c r="C15" s="1"/>
      <c r="D15" s="1"/>
      <c r="E15" s="1"/>
      <c r="F15" s="1"/>
      <c r="G15" s="1"/>
      <c r="H15" s="1"/>
      <c r="I15" s="1"/>
      <c r="J15" s="1"/>
      <c r="K15" s="1"/>
      <c r="L15" s="1"/>
      <c r="M15" s="1"/>
      <c r="N15" s="5"/>
    </row>
    <row r="16" spans="1:14" x14ac:dyDescent="0.25">
      <c r="A16" s="4"/>
      <c r="B16" s="1"/>
      <c r="C16" s="1"/>
      <c r="D16" s="1"/>
      <c r="E16" s="1"/>
      <c r="F16" s="1"/>
      <c r="G16" s="1"/>
      <c r="H16" s="1"/>
      <c r="I16" s="1"/>
      <c r="J16" s="1"/>
      <c r="K16" s="1"/>
      <c r="L16" s="1"/>
      <c r="M16" s="1"/>
      <c r="N16" s="5"/>
    </row>
    <row r="17" spans="1:14" x14ac:dyDescent="0.25">
      <c r="A17" s="4"/>
      <c r="B17" s="1"/>
      <c r="C17" s="1"/>
      <c r="D17" s="1"/>
      <c r="E17" s="1"/>
      <c r="F17" s="1"/>
      <c r="G17" s="1"/>
      <c r="H17" s="1"/>
      <c r="I17" s="1"/>
      <c r="J17" s="1"/>
      <c r="K17" s="1"/>
      <c r="L17" s="1"/>
      <c r="M17" s="1"/>
      <c r="N17" s="5"/>
    </row>
    <row r="18" spans="1:14" x14ac:dyDescent="0.25">
      <c r="A18" s="4"/>
      <c r="B18" s="1"/>
      <c r="C18" s="1"/>
      <c r="D18" s="1"/>
      <c r="E18" s="1"/>
      <c r="F18" s="1"/>
      <c r="G18" s="1"/>
      <c r="H18" s="1"/>
      <c r="I18" s="1"/>
      <c r="J18" s="1"/>
      <c r="K18" s="1"/>
      <c r="L18" s="1"/>
      <c r="M18" s="1"/>
      <c r="N18" s="5"/>
    </row>
    <row r="19" spans="1:14" x14ac:dyDescent="0.25">
      <c r="A19" s="4"/>
      <c r="B19" s="1"/>
      <c r="C19" s="1"/>
      <c r="D19" s="1"/>
      <c r="E19" s="1"/>
      <c r="F19" s="1"/>
      <c r="G19" s="1"/>
      <c r="H19" s="1"/>
      <c r="I19" s="1"/>
      <c r="J19" s="1"/>
      <c r="K19" s="1"/>
      <c r="L19" s="1"/>
      <c r="M19" s="1"/>
      <c r="N19" s="5"/>
    </row>
    <row r="20" spans="1:14" x14ac:dyDescent="0.25">
      <c r="A20" s="4"/>
      <c r="B20" s="1"/>
      <c r="C20" s="1"/>
      <c r="D20" s="1"/>
      <c r="E20" s="1"/>
      <c r="F20" s="1"/>
      <c r="G20" s="1"/>
      <c r="H20" s="1"/>
      <c r="I20" s="1"/>
      <c r="J20" s="1"/>
      <c r="K20" s="1"/>
      <c r="L20" s="1"/>
      <c r="M20" s="1"/>
      <c r="N20" s="5"/>
    </row>
    <row r="21" spans="1:14" x14ac:dyDescent="0.25">
      <c r="A21" s="4"/>
      <c r="B21" s="1"/>
      <c r="C21" s="1"/>
      <c r="D21" s="1"/>
      <c r="E21" s="1"/>
      <c r="F21" s="1"/>
      <c r="G21" s="1"/>
      <c r="H21" s="1"/>
      <c r="I21" s="1"/>
      <c r="J21" s="1"/>
      <c r="K21" s="1"/>
      <c r="L21" s="1"/>
      <c r="M21" s="1"/>
      <c r="N21" s="5"/>
    </row>
    <row r="22" spans="1:14" x14ac:dyDescent="0.25">
      <c r="A22" s="4"/>
      <c r="B22" s="1"/>
      <c r="C22" s="1"/>
      <c r="D22" s="1"/>
      <c r="E22" s="1"/>
      <c r="F22" s="1"/>
      <c r="G22" s="1"/>
      <c r="H22" s="1"/>
      <c r="I22" s="1"/>
      <c r="J22" s="1"/>
      <c r="K22" s="1"/>
      <c r="L22" s="1"/>
      <c r="M22" s="1"/>
      <c r="N22" s="5"/>
    </row>
    <row r="23" spans="1:14" x14ac:dyDescent="0.25">
      <c r="A23" s="4"/>
      <c r="B23" s="1"/>
      <c r="C23" s="1"/>
      <c r="D23" s="1"/>
      <c r="E23" s="1"/>
      <c r="F23" s="1"/>
      <c r="G23" s="1"/>
      <c r="H23" s="1"/>
      <c r="I23" s="1"/>
      <c r="J23" s="1"/>
      <c r="K23" s="1"/>
      <c r="L23" s="1"/>
      <c r="M23" s="1"/>
      <c r="N23" s="5"/>
    </row>
    <row r="24" spans="1:14" x14ac:dyDescent="0.25">
      <c r="A24" s="4"/>
      <c r="B24" s="1"/>
      <c r="C24" s="1"/>
      <c r="D24" s="1"/>
      <c r="E24" s="1"/>
      <c r="F24" s="1"/>
      <c r="G24" s="1"/>
      <c r="H24" s="1"/>
      <c r="I24" s="1"/>
      <c r="J24" s="1"/>
      <c r="K24" s="1"/>
      <c r="L24" s="1"/>
      <c r="M24" s="1"/>
      <c r="N24" s="5"/>
    </row>
    <row r="25" spans="1:14" x14ac:dyDescent="0.25">
      <c r="A25" s="4"/>
      <c r="B25" s="1"/>
      <c r="C25" s="1"/>
      <c r="D25" s="1"/>
      <c r="E25" s="1"/>
      <c r="F25" s="1"/>
      <c r="G25" s="1"/>
      <c r="H25" s="1"/>
      <c r="I25" s="1"/>
      <c r="J25" s="1"/>
      <c r="K25" s="1"/>
      <c r="L25" s="1"/>
      <c r="M25" s="1"/>
      <c r="N25" s="5"/>
    </row>
    <row r="26" spans="1:14" x14ac:dyDescent="0.25">
      <c r="A26" s="4"/>
      <c r="B26" s="1"/>
      <c r="C26" s="1"/>
      <c r="D26" s="1"/>
      <c r="E26" s="1"/>
      <c r="F26" s="1"/>
      <c r="G26" s="1"/>
      <c r="H26" s="1"/>
      <c r="I26" s="1"/>
      <c r="J26" s="1"/>
      <c r="K26" s="1"/>
      <c r="L26" s="1"/>
      <c r="M26" s="1"/>
      <c r="N26" s="5"/>
    </row>
    <row r="27" spans="1:14" x14ac:dyDescent="0.25">
      <c r="A27" s="4"/>
      <c r="B27" s="1"/>
      <c r="C27" s="1"/>
      <c r="D27" s="1"/>
      <c r="E27" s="1"/>
      <c r="F27" s="1"/>
      <c r="G27" s="1"/>
      <c r="H27" s="1"/>
      <c r="I27" s="1"/>
      <c r="J27" s="1"/>
      <c r="K27" s="1"/>
      <c r="L27" s="1"/>
      <c r="M27" s="1"/>
      <c r="N27" s="5"/>
    </row>
    <row r="28" spans="1:14" x14ac:dyDescent="0.25">
      <c r="A28" s="6"/>
      <c r="B28" s="7"/>
      <c r="C28" s="7"/>
      <c r="D28" s="7"/>
      <c r="E28" s="7"/>
      <c r="F28" s="7"/>
      <c r="G28" s="7"/>
      <c r="H28" s="7"/>
      <c r="I28" s="7"/>
      <c r="J28" s="7"/>
      <c r="K28" s="7"/>
      <c r="L28" s="7"/>
      <c r="M28" s="7"/>
      <c r="N28" s="8"/>
    </row>
  </sheetData>
  <sheetProtection algorithmName="SHA-512" hashValue="nHSG8mDTYgDXkh0FI5K2OE+yZeS9agPjQEuwkx4c2b+YLSAgAyOe3rAkkMjp7+Gaf0QJj3NJi0syf+RLOh07jw==" saltValue="aFAbHLeDPFGPwxEIBcQ/Nw==" spinCount="100000" sheet="1" objects="1" scenarios="1" sort="0" autoFilter="0" pivotTables="0"/>
  <mergeCells count="1">
    <mergeCell ref="A2:N2"/>
  </mergeCells>
  <pageMargins left="0.27" right="0.21" top="1.0208333333333333" bottom="0.75" header="0.3" footer="0.3"/>
  <pageSetup orientation="landscape" horizontalDpi="1200" verticalDpi="1200" r:id="rId1"/>
  <headerFooter>
    <oddHeader>&amp;C&amp;"-,Bold"&amp;14Summary Table Report&amp;R&amp;G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19"/>
  <sheetViews>
    <sheetView showGridLines="0" view="pageLayout" zoomScaleNormal="100" workbookViewId="0">
      <selection activeCell="B13" sqref="B13"/>
    </sheetView>
  </sheetViews>
  <sheetFormatPr defaultRowHeight="15" x14ac:dyDescent="0.25"/>
  <cols>
    <col min="1" max="1" width="41.28515625" customWidth="1"/>
    <col min="2" max="2" width="29.140625" customWidth="1"/>
  </cols>
  <sheetData>
    <row r="1" spans="1:2" ht="15.75" thickBot="1" x14ac:dyDescent="0.3"/>
    <row r="2" spans="1:2" x14ac:dyDescent="0.25">
      <c r="A2" s="69" t="str">
        <f>CONCATENATE("Table 4. Days Supplied per User by Drug Product in 2010")</f>
        <v>Table 4. Days Supplied per User by Drug Product in 2010</v>
      </c>
      <c r="B2" s="73"/>
    </row>
    <row r="3" spans="1:2" x14ac:dyDescent="0.25">
      <c r="A3" s="25"/>
      <c r="B3" s="26"/>
    </row>
    <row r="4" spans="1:2" x14ac:dyDescent="0.25">
      <c r="A4" s="66" t="s">
        <v>7</v>
      </c>
      <c r="B4" s="59"/>
    </row>
    <row r="5" spans="1:2" ht="15.75" thickBot="1" x14ac:dyDescent="0.3">
      <c r="A5" s="27" t="s">
        <v>0</v>
      </c>
      <c r="B5" s="59" t="s">
        <v>1</v>
      </c>
    </row>
    <row r="6" spans="1:2" x14ac:dyDescent="0.25">
      <c r="A6" s="49" t="s">
        <v>13</v>
      </c>
      <c r="B6" s="63">
        <v>82.317451523545699</v>
      </c>
    </row>
    <row r="7" spans="1:2" x14ac:dyDescent="0.25">
      <c r="A7" s="24" t="s">
        <v>14</v>
      </c>
      <c r="B7" s="64">
        <v>211.82667055733879</v>
      </c>
    </row>
    <row r="8" spans="1:2" x14ac:dyDescent="0.25">
      <c r="A8" s="24" t="s">
        <v>15</v>
      </c>
      <c r="B8" s="64">
        <v>187.02904434728296</v>
      </c>
    </row>
    <row r="9" spans="1:2" x14ac:dyDescent="0.25">
      <c r="A9" s="24" t="s">
        <v>16</v>
      </c>
      <c r="B9" s="64">
        <v>193.39912520503006</v>
      </c>
    </row>
    <row r="10" spans="1:2" x14ac:dyDescent="0.25">
      <c r="A10" s="24" t="s">
        <v>17</v>
      </c>
      <c r="B10" s="64">
        <v>53.548928238583414</v>
      </c>
    </row>
    <row r="11" spans="1:2" x14ac:dyDescent="0.25">
      <c r="A11" s="24" t="s">
        <v>18</v>
      </c>
      <c r="B11" s="64">
        <v>171.74842578710644</v>
      </c>
    </row>
    <row r="12" spans="1:2" x14ac:dyDescent="0.25">
      <c r="A12" s="24" t="s">
        <v>19</v>
      </c>
      <c r="B12" s="64">
        <v>31.91958041958042</v>
      </c>
    </row>
    <row r="13" spans="1:2" x14ac:dyDescent="0.25">
      <c r="A13" s="24" t="s">
        <v>20</v>
      </c>
      <c r="B13" s="64">
        <v>107.30041580041581</v>
      </c>
    </row>
    <row r="14" spans="1:2" x14ac:dyDescent="0.25">
      <c r="A14" s="24" t="s">
        <v>21</v>
      </c>
      <c r="B14" s="64">
        <v>173.19431511884343</v>
      </c>
    </row>
    <row r="15" spans="1:2" x14ac:dyDescent="0.25">
      <c r="A15" s="24" t="s">
        <v>22</v>
      </c>
      <c r="B15" s="64">
        <v>23.564814814814813</v>
      </c>
    </row>
    <row r="16" spans="1:2" x14ac:dyDescent="0.25">
      <c r="A16" s="24" t="s">
        <v>23</v>
      </c>
      <c r="B16" s="64">
        <v>37.228435455086256</v>
      </c>
    </row>
    <row r="17" spans="1:2" x14ac:dyDescent="0.25">
      <c r="A17" s="24" t="s">
        <v>44</v>
      </c>
      <c r="B17" s="64">
        <v>35</v>
      </c>
    </row>
    <row r="18" spans="1:2" x14ac:dyDescent="0.25">
      <c r="A18" s="50" t="s">
        <v>43</v>
      </c>
      <c r="B18" s="65">
        <v>64.577429983525533</v>
      </c>
    </row>
    <row r="19" spans="1:2" x14ac:dyDescent="0.25">
      <c r="B19" s="15"/>
    </row>
  </sheetData>
  <sheetProtection algorithmName="SHA-512" hashValue="0E37zzgl7vBT3qP9EI9hmfuKrMlrIjCjvhu8F8G0SeERE5hmncdN/9+nrHqZ9gPXEYCgPAJ4BUJnL3z+RwZpGw==" saltValue="vc7cl9X1UR9k9eIMm0+/Jg==" spinCount="100000" sheet="1" objects="1" scenarios="1" sort="0" autoFilter="0" pivotTables="0"/>
  <mergeCells count="1">
    <mergeCell ref="A2:B2"/>
  </mergeCells>
  <pageMargins left="0.17708333333333334" right="0.1875" top="0.94791666666666663" bottom="0.75" header="0.3" footer="0.3"/>
  <pageSetup orientation="portrait" horizontalDpi="1200" verticalDpi="1200" r:id="rId2"/>
  <headerFooter>
    <oddHeader>&amp;C&amp;"-,Bold"&amp;14Summary Table Report&amp;R&amp;G</oddHead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8"/>
  <sheetViews>
    <sheetView showGridLines="0" view="pageLayout" zoomScaleNormal="100" workbookViewId="0">
      <selection activeCell="A2" sqref="A2:N2"/>
    </sheetView>
  </sheetViews>
  <sheetFormatPr defaultRowHeight="15" x14ac:dyDescent="0.25"/>
  <sheetData>
    <row r="1" spans="1:14" ht="15.75" thickBot="1" x14ac:dyDescent="0.3"/>
    <row r="2" spans="1:14" x14ac:dyDescent="0.25">
      <c r="A2" s="74" t="str">
        <f>CONCATENATE("Figure 3. Days Supplied per User by Drug Product in 2010")</f>
        <v>Figure 3. Days Supplied per User by Drug Product in 2010</v>
      </c>
      <c r="B2" s="75"/>
      <c r="C2" s="75"/>
      <c r="D2" s="75"/>
      <c r="E2" s="75"/>
      <c r="F2" s="75"/>
      <c r="G2" s="75"/>
      <c r="H2" s="75"/>
      <c r="I2" s="75"/>
      <c r="J2" s="75"/>
      <c r="K2" s="75"/>
      <c r="L2" s="75"/>
      <c r="M2" s="75"/>
      <c r="N2" s="76"/>
    </row>
    <row r="3" spans="1:14" x14ac:dyDescent="0.25">
      <c r="A3" s="4"/>
      <c r="B3" s="1"/>
      <c r="C3" s="1"/>
      <c r="D3" s="1"/>
      <c r="E3" s="1"/>
      <c r="F3" s="1"/>
      <c r="G3" s="1"/>
      <c r="H3" s="1"/>
      <c r="I3" s="1"/>
      <c r="J3" s="1"/>
      <c r="K3" s="1"/>
      <c r="L3" s="1"/>
      <c r="M3" s="1"/>
      <c r="N3" s="5"/>
    </row>
    <row r="4" spans="1:14" x14ac:dyDescent="0.25">
      <c r="A4" s="4"/>
      <c r="B4" s="1"/>
      <c r="C4" s="1"/>
      <c r="D4" s="1"/>
      <c r="E4" s="1"/>
      <c r="F4" s="1"/>
      <c r="G4" s="1"/>
      <c r="H4" s="1"/>
      <c r="I4" s="1"/>
      <c r="J4" s="1"/>
      <c r="K4" s="1"/>
      <c r="L4" s="1"/>
      <c r="M4" s="1"/>
      <c r="N4" s="5"/>
    </row>
    <row r="5" spans="1:14" x14ac:dyDescent="0.25">
      <c r="A5" s="4"/>
      <c r="B5" s="1"/>
      <c r="C5" s="1"/>
      <c r="D5" s="1"/>
      <c r="E5" s="1"/>
      <c r="F5" s="1"/>
      <c r="G5" s="1"/>
      <c r="H5" s="1"/>
      <c r="I5" s="1"/>
      <c r="J5" s="1"/>
      <c r="K5" s="1"/>
      <c r="L5" s="1"/>
      <c r="M5" s="1"/>
      <c r="N5" s="5"/>
    </row>
    <row r="6" spans="1:14" x14ac:dyDescent="0.25">
      <c r="A6" s="4"/>
      <c r="B6" s="1"/>
      <c r="C6" s="1"/>
      <c r="D6" s="1"/>
      <c r="E6" s="1"/>
      <c r="F6" s="1"/>
      <c r="G6" s="1"/>
      <c r="H6" s="1"/>
      <c r="I6" s="1"/>
      <c r="J6" s="1"/>
      <c r="K6" s="1"/>
      <c r="L6" s="1"/>
      <c r="M6" s="1"/>
      <c r="N6" s="5"/>
    </row>
    <row r="7" spans="1:14" x14ac:dyDescent="0.25">
      <c r="A7" s="4"/>
      <c r="B7" s="1"/>
      <c r="C7" s="1"/>
      <c r="D7" s="1"/>
      <c r="E7" s="1"/>
      <c r="F7" s="1"/>
      <c r="G7" s="1"/>
      <c r="H7" s="1"/>
      <c r="I7" s="1"/>
      <c r="J7" s="1"/>
      <c r="K7" s="1"/>
      <c r="L7" s="1"/>
      <c r="M7" s="1"/>
      <c r="N7" s="5"/>
    </row>
    <row r="8" spans="1:14" x14ac:dyDescent="0.25">
      <c r="A8" s="4"/>
      <c r="B8" s="1"/>
      <c r="C8" s="1"/>
      <c r="D8" s="1"/>
      <c r="E8" s="1"/>
      <c r="F8" s="1"/>
      <c r="G8" s="1"/>
      <c r="H8" s="1"/>
      <c r="I8" s="1"/>
      <c r="J8" s="1"/>
      <c r="K8" s="1"/>
      <c r="L8" s="1"/>
      <c r="M8" s="1"/>
      <c r="N8" s="5"/>
    </row>
    <row r="9" spans="1:14" x14ac:dyDescent="0.25">
      <c r="A9" s="4"/>
      <c r="B9" s="1"/>
      <c r="C9" s="1"/>
      <c r="D9" s="1"/>
      <c r="E9" s="1"/>
      <c r="F9" s="1"/>
      <c r="G9" s="1"/>
      <c r="H9" s="1"/>
      <c r="I9" s="1"/>
      <c r="J9" s="1"/>
      <c r="K9" s="1"/>
      <c r="L9" s="1"/>
      <c r="M9" s="1"/>
      <c r="N9" s="5"/>
    </row>
    <row r="10" spans="1:14" x14ac:dyDescent="0.25">
      <c r="A10" s="4"/>
      <c r="B10" s="1"/>
      <c r="C10" s="1"/>
      <c r="D10" s="1"/>
      <c r="E10" s="1"/>
      <c r="F10" s="1"/>
      <c r="G10" s="1"/>
      <c r="H10" s="1"/>
      <c r="I10" s="1"/>
      <c r="J10" s="1"/>
      <c r="K10" s="1"/>
      <c r="L10" s="1"/>
      <c r="M10" s="1"/>
      <c r="N10" s="5"/>
    </row>
    <row r="11" spans="1:14" x14ac:dyDescent="0.25">
      <c r="A11" s="4"/>
      <c r="B11" s="1"/>
      <c r="C11" s="1"/>
      <c r="D11" s="1"/>
      <c r="E11" s="1"/>
      <c r="F11" s="1"/>
      <c r="G11" s="1"/>
      <c r="H11" s="1"/>
      <c r="I11" s="1"/>
      <c r="J11" s="1"/>
      <c r="K11" s="1"/>
      <c r="L11" s="1"/>
      <c r="M11" s="1"/>
      <c r="N11" s="5"/>
    </row>
    <row r="12" spans="1:14" x14ac:dyDescent="0.25">
      <c r="A12" s="4"/>
      <c r="B12" s="1"/>
      <c r="C12" s="1"/>
      <c r="D12" s="1"/>
      <c r="E12" s="1"/>
      <c r="F12" s="1"/>
      <c r="G12" s="1"/>
      <c r="H12" s="1"/>
      <c r="I12" s="1"/>
      <c r="J12" s="1"/>
      <c r="K12" s="1"/>
      <c r="L12" s="1"/>
      <c r="M12" s="1"/>
      <c r="N12" s="5"/>
    </row>
    <row r="13" spans="1:14" x14ac:dyDescent="0.25">
      <c r="A13" s="4"/>
      <c r="B13" s="1"/>
      <c r="C13" s="1"/>
      <c r="D13" s="1"/>
      <c r="E13" s="1"/>
      <c r="F13" s="1"/>
      <c r="G13" s="1"/>
      <c r="H13" s="1"/>
      <c r="I13" s="1"/>
      <c r="J13" s="1"/>
      <c r="K13" s="1"/>
      <c r="L13" s="1"/>
      <c r="M13" s="1"/>
      <c r="N13" s="5"/>
    </row>
    <row r="14" spans="1:14" x14ac:dyDescent="0.25">
      <c r="A14" s="4"/>
      <c r="B14" s="1"/>
      <c r="C14" s="1"/>
      <c r="D14" s="1"/>
      <c r="E14" s="1"/>
      <c r="F14" s="1"/>
      <c r="G14" s="1"/>
      <c r="H14" s="1"/>
      <c r="I14" s="1"/>
      <c r="J14" s="1"/>
      <c r="K14" s="1"/>
      <c r="L14" s="1"/>
      <c r="M14" s="1"/>
      <c r="N14" s="5"/>
    </row>
    <row r="15" spans="1:14" x14ac:dyDescent="0.25">
      <c r="A15" s="4"/>
      <c r="B15" s="1"/>
      <c r="C15" s="1"/>
      <c r="D15" s="1"/>
      <c r="E15" s="1"/>
      <c r="F15" s="1"/>
      <c r="G15" s="1"/>
      <c r="H15" s="1"/>
      <c r="I15" s="1"/>
      <c r="J15" s="1"/>
      <c r="K15" s="1"/>
      <c r="L15" s="1"/>
      <c r="M15" s="1"/>
      <c r="N15" s="5"/>
    </row>
    <row r="16" spans="1:14" x14ac:dyDescent="0.25">
      <c r="A16" s="4"/>
      <c r="B16" s="1"/>
      <c r="C16" s="1"/>
      <c r="D16" s="1"/>
      <c r="E16" s="1"/>
      <c r="F16" s="1"/>
      <c r="G16" s="1"/>
      <c r="H16" s="1"/>
      <c r="I16" s="1"/>
      <c r="J16" s="1"/>
      <c r="K16" s="1"/>
      <c r="L16" s="1"/>
      <c r="M16" s="1"/>
      <c r="N16" s="5"/>
    </row>
    <row r="17" spans="1:14" x14ac:dyDescent="0.25">
      <c r="A17" s="4"/>
      <c r="B17" s="1"/>
      <c r="C17" s="1"/>
      <c r="D17" s="1"/>
      <c r="E17" s="1"/>
      <c r="F17" s="1"/>
      <c r="G17" s="1"/>
      <c r="H17" s="1"/>
      <c r="I17" s="1"/>
      <c r="J17" s="1"/>
      <c r="K17" s="1"/>
      <c r="L17" s="1"/>
      <c r="M17" s="1"/>
      <c r="N17" s="5"/>
    </row>
    <row r="18" spans="1:14" x14ac:dyDescent="0.25">
      <c r="A18" s="4"/>
      <c r="B18" s="1"/>
      <c r="C18" s="1"/>
      <c r="D18" s="1"/>
      <c r="E18" s="1"/>
      <c r="F18" s="1"/>
      <c r="G18" s="1"/>
      <c r="H18" s="1"/>
      <c r="I18" s="1"/>
      <c r="J18" s="1"/>
      <c r="K18" s="1"/>
      <c r="L18" s="1"/>
      <c r="M18" s="1"/>
      <c r="N18" s="5"/>
    </row>
    <row r="19" spans="1:14" x14ac:dyDescent="0.25">
      <c r="A19" s="4"/>
      <c r="B19" s="1"/>
      <c r="C19" s="1"/>
      <c r="D19" s="1"/>
      <c r="E19" s="1"/>
      <c r="F19" s="1"/>
      <c r="G19" s="1"/>
      <c r="H19" s="1"/>
      <c r="I19" s="1"/>
      <c r="J19" s="1"/>
      <c r="K19" s="1"/>
      <c r="L19" s="1"/>
      <c r="M19" s="1"/>
      <c r="N19" s="5"/>
    </row>
    <row r="20" spans="1:14" x14ac:dyDescent="0.25">
      <c r="A20" s="4"/>
      <c r="B20" s="1"/>
      <c r="C20" s="1"/>
      <c r="D20" s="1"/>
      <c r="E20" s="1"/>
      <c r="F20" s="1"/>
      <c r="G20" s="1"/>
      <c r="H20" s="1"/>
      <c r="I20" s="1"/>
      <c r="J20" s="1"/>
      <c r="K20" s="1"/>
      <c r="L20" s="1"/>
      <c r="M20" s="1"/>
      <c r="N20" s="5"/>
    </row>
    <row r="21" spans="1:14" x14ac:dyDescent="0.25">
      <c r="A21" s="4"/>
      <c r="B21" s="1"/>
      <c r="C21" s="1"/>
      <c r="D21" s="1"/>
      <c r="E21" s="1"/>
      <c r="F21" s="1"/>
      <c r="G21" s="1"/>
      <c r="H21" s="1"/>
      <c r="I21" s="1"/>
      <c r="J21" s="1"/>
      <c r="K21" s="1"/>
      <c r="L21" s="1"/>
      <c r="M21" s="1"/>
      <c r="N21" s="5"/>
    </row>
    <row r="22" spans="1:14" x14ac:dyDescent="0.25">
      <c r="A22" s="4"/>
      <c r="B22" s="1"/>
      <c r="C22" s="1"/>
      <c r="D22" s="1"/>
      <c r="E22" s="1"/>
      <c r="F22" s="1"/>
      <c r="G22" s="1"/>
      <c r="H22" s="1"/>
      <c r="I22" s="1"/>
      <c r="J22" s="1"/>
      <c r="K22" s="1"/>
      <c r="L22" s="1"/>
      <c r="M22" s="1"/>
      <c r="N22" s="5"/>
    </row>
    <row r="23" spans="1:14" x14ac:dyDescent="0.25">
      <c r="A23" s="4"/>
      <c r="B23" s="1"/>
      <c r="C23" s="1"/>
      <c r="D23" s="1"/>
      <c r="E23" s="1"/>
      <c r="F23" s="1"/>
      <c r="G23" s="1"/>
      <c r="H23" s="1"/>
      <c r="I23" s="1"/>
      <c r="J23" s="1"/>
      <c r="K23" s="1"/>
      <c r="L23" s="1"/>
      <c r="M23" s="1"/>
      <c r="N23" s="5"/>
    </row>
    <row r="24" spans="1:14" x14ac:dyDescent="0.25">
      <c r="A24" s="4"/>
      <c r="B24" s="1"/>
      <c r="C24" s="1"/>
      <c r="D24" s="1"/>
      <c r="E24" s="1"/>
      <c r="F24" s="1"/>
      <c r="G24" s="1"/>
      <c r="H24" s="1"/>
      <c r="I24" s="1"/>
      <c r="J24" s="1"/>
      <c r="K24" s="1"/>
      <c r="L24" s="1"/>
      <c r="M24" s="1"/>
      <c r="N24" s="5"/>
    </row>
    <row r="25" spans="1:14" x14ac:dyDescent="0.25">
      <c r="A25" s="4"/>
      <c r="B25" s="1"/>
      <c r="C25" s="1"/>
      <c r="D25" s="1"/>
      <c r="E25" s="1"/>
      <c r="F25" s="1"/>
      <c r="G25" s="1"/>
      <c r="H25" s="1"/>
      <c r="I25" s="1"/>
      <c r="J25" s="1"/>
      <c r="K25" s="1"/>
      <c r="L25" s="1"/>
      <c r="M25" s="1"/>
      <c r="N25" s="5"/>
    </row>
    <row r="26" spans="1:14" x14ac:dyDescent="0.25">
      <c r="A26" s="4"/>
      <c r="B26" s="1"/>
      <c r="C26" s="1"/>
      <c r="D26" s="1"/>
      <c r="E26" s="1"/>
      <c r="F26" s="1"/>
      <c r="G26" s="1"/>
      <c r="H26" s="1"/>
      <c r="I26" s="1"/>
      <c r="J26" s="1"/>
      <c r="K26" s="1"/>
      <c r="L26" s="1"/>
      <c r="M26" s="1"/>
      <c r="N26" s="5"/>
    </row>
    <row r="27" spans="1:14" x14ac:dyDescent="0.25">
      <c r="A27" s="4"/>
      <c r="B27" s="1"/>
      <c r="C27" s="1"/>
      <c r="D27" s="1"/>
      <c r="E27" s="1"/>
      <c r="F27" s="1"/>
      <c r="G27" s="1"/>
      <c r="H27" s="1"/>
      <c r="I27" s="1"/>
      <c r="J27" s="1"/>
      <c r="K27" s="1"/>
      <c r="L27" s="1"/>
      <c r="M27" s="1"/>
      <c r="N27" s="5"/>
    </row>
    <row r="28" spans="1:14" x14ac:dyDescent="0.25">
      <c r="A28" s="6"/>
      <c r="B28" s="7"/>
      <c r="C28" s="7"/>
      <c r="D28" s="7"/>
      <c r="E28" s="7"/>
      <c r="F28" s="7"/>
      <c r="G28" s="7"/>
      <c r="H28" s="7"/>
      <c r="I28" s="7"/>
      <c r="J28" s="7"/>
      <c r="K28" s="7"/>
      <c r="L28" s="7"/>
      <c r="M28" s="7"/>
      <c r="N28" s="8"/>
    </row>
  </sheetData>
  <sheetProtection algorithmName="SHA-512" hashValue="6bRrI/Z2P1b9Xz1qpqIl+Uws7a1fozA2wQj6yWYocy/VVBM1hoxyNmchIL5qSc9LliMSSURfVUP9NeTpzwEUWQ==" saltValue="K3B5f2XQO5mNrYiYrv5qCA==" spinCount="100000" sheet="1" objects="1" scenarios="1" sort="0" autoFilter="0" pivotTables="0"/>
  <mergeCells count="1">
    <mergeCell ref="A2:N2"/>
  </mergeCells>
  <pageMargins left="0.27" right="0.21" top="1.0208333333333333" bottom="0.75" header="0.3" footer="0.3"/>
  <pageSetup orientation="landscape" horizontalDpi="1200" verticalDpi="1200" r:id="rId1"/>
  <headerFooter>
    <oddHeader>&amp;C&amp;"-,Bold"&amp;14Summary Table Report&amp;R&amp;G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Disclaimer</vt:lpstr>
      <vt:lpstr>Summary</vt:lpstr>
      <vt:lpstr>NMBR-Table</vt:lpstr>
      <vt:lpstr>NMBR-Chart</vt:lpstr>
      <vt:lpstr>PR-Table</vt:lpstr>
      <vt:lpstr>PR-Chart</vt:lpstr>
      <vt:lpstr>DayPU-Table</vt:lpstr>
      <vt:lpstr>DayPU-Chart</vt:lpstr>
      <vt:lpstr>DispPU-Table</vt:lpstr>
      <vt:lpstr>DispPU-Chart</vt:lpstr>
      <vt:lpstr>DPD-Table</vt:lpstr>
      <vt:lpstr>DPD-Chart</vt:lpstr>
    </vt:vector>
  </TitlesOfParts>
  <Company>HPHC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ltrebino</dc:creator>
  <cp:lastModifiedBy>Freitas, Katherine</cp:lastModifiedBy>
  <cp:lastPrinted>2012-07-30T18:21:49Z</cp:lastPrinted>
  <dcterms:created xsi:type="dcterms:W3CDTF">2012-07-30T17:11:40Z</dcterms:created>
  <dcterms:modified xsi:type="dcterms:W3CDTF">2017-11-17T20:51:12Z</dcterms:modified>
</cp:coreProperties>
</file>